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h_sas\Desktop\PDF全般（定期的にテラステ保存）\ほむぺ\"/>
    </mc:Choice>
  </mc:AlternateContent>
  <xr:revisionPtr revIDLastSave="0" documentId="8_{CE4444D2-8095-40B2-866F-615FE8017EEA}" xr6:coauthVersionLast="47" xr6:coauthVersionMax="47" xr10:uidLastSave="{00000000-0000-0000-0000-000000000000}"/>
  <bookViews>
    <workbookView xWindow="-120" yWindow="-120" windowWidth="19440" windowHeight="15000" tabRatio="792" xr2:uid="{00000000-000D-0000-FFFF-FFFF00000000}"/>
  </bookViews>
  <sheets>
    <sheet name="表紙" sheetId="19" r:id="rId1"/>
    <sheet name="目次" sheetId="23" r:id="rId2"/>
    <sheet name="ご案内" sheetId="21" r:id="rId3"/>
    <sheet name="広告取扱基準" sheetId="22" r:id="rId4"/>
    <sheet name="市郡別・新聞別 " sheetId="18" r:id="rId5"/>
    <sheet name="秋田市" sheetId="9" r:id="rId6"/>
    <sheet name="潟上・男鹿・南秋・能代・山本" sheetId="2" r:id="rId7"/>
    <sheet name="横手・湯沢・雄勝" sheetId="3" r:id="rId8"/>
    <sheet name="大仙・仙北" sheetId="8" r:id="rId9"/>
    <sheet name="由利本荘・にかほ" sheetId="10" r:id="rId10"/>
    <sheet name="鹿角市・鹿角郡" sheetId="12" r:id="rId11"/>
    <sheet name="北秋田市・北秋田郡" sheetId="24" r:id="rId12"/>
    <sheet name="大館" sheetId="14" r:id="rId13"/>
  </sheets>
  <definedNames>
    <definedName name="OLE_LINK13" localSheetId="2">ご案内!#REF!</definedName>
    <definedName name="_xlnm.Print_Area" localSheetId="2">ご案内!$A$1:$M$39</definedName>
    <definedName name="_xlnm.Print_Area" localSheetId="7">横手・湯沢・雄勝!$A$1:$S$39</definedName>
    <definedName name="_xlnm.Print_Area" localSheetId="6">潟上・男鹿・南秋・能代・山本!$A$1:$S$37</definedName>
    <definedName name="_xlnm.Print_Area" localSheetId="4">'市郡別・新聞別 '!$A$1:$I$26</definedName>
    <definedName name="_xlnm.Print_Area" localSheetId="10">鹿角市・鹿角郡!$A$1:$S$33</definedName>
    <definedName name="_xlnm.Print_Area" localSheetId="5">秋田市!$A$1:$Q$33</definedName>
    <definedName name="_xlnm.Print_Area" localSheetId="12">大館!$A$1:$S$33</definedName>
    <definedName name="_xlnm.Print_Area" localSheetId="8">大仙・仙北!$A$1:$S$35</definedName>
    <definedName name="_xlnm.Print_Area" localSheetId="0">表紙!$A$1:$A$17</definedName>
    <definedName name="_xlnm.Print_Area" localSheetId="11">北秋田市・北秋田郡!$A$1:$S$24</definedName>
    <definedName name="_xlnm.Print_Area" localSheetId="1">目次!$A$1:$A$16</definedName>
  </definedNames>
  <calcPr calcId="191029"/>
</workbook>
</file>

<file path=xl/calcChain.xml><?xml version="1.0" encoding="utf-8"?>
<calcChain xmlns="http://schemas.openxmlformats.org/spreadsheetml/2006/main">
  <c r="F4" i="18" l="1"/>
  <c r="Q14" i="9"/>
  <c r="I31" i="9"/>
  <c r="H31" i="9"/>
  <c r="E31" i="9"/>
  <c r="D31" i="9"/>
  <c r="P14" i="9"/>
  <c r="M14" i="9"/>
  <c r="L14" i="9"/>
  <c r="Q15" i="9" l="1"/>
  <c r="P2" i="9" s="1"/>
  <c r="P15" i="9"/>
  <c r="F18" i="3"/>
  <c r="R4" i="14"/>
  <c r="R4" i="24"/>
  <c r="R4" i="12"/>
  <c r="R4" i="10"/>
  <c r="R4" i="8"/>
  <c r="R4" i="3"/>
  <c r="R4" i="2"/>
  <c r="N5" i="14"/>
  <c r="N5" i="24"/>
  <c r="N5" i="12"/>
  <c r="N5" i="10"/>
  <c r="N5" i="8"/>
  <c r="N5" i="3"/>
  <c r="N5" i="2"/>
  <c r="H5" i="14"/>
  <c r="H5" i="24"/>
  <c r="H5" i="12"/>
  <c r="H5" i="10"/>
  <c r="H5" i="8"/>
  <c r="H5" i="3"/>
  <c r="H5" i="2"/>
  <c r="C5" i="14"/>
  <c r="C5" i="24"/>
  <c r="C5" i="12"/>
  <c r="C5" i="10"/>
  <c r="C5" i="8"/>
  <c r="C5" i="3"/>
  <c r="C5" i="2"/>
  <c r="C4" i="14"/>
  <c r="C4" i="24"/>
  <c r="C4" i="12"/>
  <c r="C4" i="10"/>
  <c r="C4" i="8"/>
  <c r="C4" i="3"/>
  <c r="C4" i="2"/>
  <c r="G31" i="2" l="1"/>
  <c r="D12" i="18"/>
  <c r="G11" i="18"/>
  <c r="D11" i="18"/>
  <c r="F31" i="2"/>
  <c r="B9" i="18" s="1"/>
  <c r="G31" i="14" l="1"/>
  <c r="S16" i="14"/>
  <c r="O16" i="14"/>
  <c r="K16" i="14"/>
  <c r="G16" i="14"/>
  <c r="H31" i="14" l="1"/>
  <c r="S17" i="14" s="1"/>
  <c r="D5" i="18"/>
  <c r="O10" i="2"/>
  <c r="K31" i="2"/>
  <c r="H20" i="12"/>
  <c r="H28" i="12"/>
  <c r="H17" i="24"/>
  <c r="E20" i="18"/>
  <c r="G13" i="24"/>
  <c r="G17" i="24"/>
  <c r="G21" i="24"/>
  <c r="C21" i="24" s="1"/>
  <c r="F21" i="24"/>
  <c r="B21" i="18" s="1"/>
  <c r="I21" i="18" s="1"/>
  <c r="O13" i="24"/>
  <c r="N13" i="24"/>
  <c r="D20" i="18" s="1"/>
  <c r="K13" i="24"/>
  <c r="J13" i="24"/>
  <c r="C20" i="18"/>
  <c r="F13" i="24"/>
  <c r="B20" i="18" s="1"/>
  <c r="L3" i="24"/>
  <c r="J3" i="24"/>
  <c r="C3" i="24"/>
  <c r="J2" i="24"/>
  <c r="C2" i="24"/>
  <c r="G20" i="12"/>
  <c r="H18" i="18" s="1"/>
  <c r="H20" i="18"/>
  <c r="S31" i="2"/>
  <c r="R31" i="2"/>
  <c r="J31" i="2"/>
  <c r="C9" i="18" s="1"/>
  <c r="S25" i="2"/>
  <c r="R25" i="2"/>
  <c r="E8" i="18" s="1"/>
  <c r="O25" i="2"/>
  <c r="N25" i="2"/>
  <c r="D8" i="18" s="1"/>
  <c r="K25" i="2"/>
  <c r="J25" i="2"/>
  <c r="C8" i="18" s="1"/>
  <c r="G25" i="2"/>
  <c r="F25" i="2"/>
  <c r="G21" i="2"/>
  <c r="C21" i="2" s="1"/>
  <c r="F21" i="2"/>
  <c r="B21" i="2" s="1"/>
  <c r="O16" i="2"/>
  <c r="N16" i="2"/>
  <c r="K16" i="2"/>
  <c r="J16" i="2"/>
  <c r="C6" i="18" s="1"/>
  <c r="G16" i="2"/>
  <c r="F16" i="2"/>
  <c r="B6" i="18" s="1"/>
  <c r="N10" i="2"/>
  <c r="G10" i="2"/>
  <c r="F10" i="2"/>
  <c r="B5" i="18" s="1"/>
  <c r="C31" i="2"/>
  <c r="N24" i="12"/>
  <c r="F16" i="14"/>
  <c r="B22" i="18" s="1"/>
  <c r="K23" i="10"/>
  <c r="J23" i="10"/>
  <c r="C16" i="18" s="1"/>
  <c r="O31" i="3"/>
  <c r="N31" i="3"/>
  <c r="G31" i="3"/>
  <c r="F31" i="3"/>
  <c r="B12" i="18" s="1"/>
  <c r="I12" i="18" s="1"/>
  <c r="S27" i="3"/>
  <c r="R27" i="3"/>
  <c r="O27" i="3"/>
  <c r="N27" i="3"/>
  <c r="K27" i="3"/>
  <c r="J27" i="3"/>
  <c r="C11" i="18"/>
  <c r="G27" i="3"/>
  <c r="F27" i="3"/>
  <c r="B11" i="18" s="1"/>
  <c r="S18" i="3"/>
  <c r="R18" i="3"/>
  <c r="O18" i="3"/>
  <c r="N18" i="3"/>
  <c r="D10" i="18" s="1"/>
  <c r="K18" i="3"/>
  <c r="J18" i="3"/>
  <c r="C10" i="18" s="1"/>
  <c r="G18" i="3"/>
  <c r="S23" i="10"/>
  <c r="R23" i="10"/>
  <c r="D4" i="18"/>
  <c r="O12" i="12"/>
  <c r="K12" i="12"/>
  <c r="G12" i="12"/>
  <c r="O27" i="10"/>
  <c r="O23" i="8"/>
  <c r="L3" i="14"/>
  <c r="L3" i="12"/>
  <c r="L3" i="10"/>
  <c r="L3" i="8"/>
  <c r="L3" i="3"/>
  <c r="L3" i="2"/>
  <c r="J3" i="14"/>
  <c r="J2" i="14"/>
  <c r="C3" i="14"/>
  <c r="C2" i="14"/>
  <c r="J3" i="12"/>
  <c r="J2" i="12"/>
  <c r="C3" i="12"/>
  <c r="C2" i="12"/>
  <c r="J3" i="10"/>
  <c r="J2" i="10"/>
  <c r="C3" i="10"/>
  <c r="C2" i="10"/>
  <c r="J3" i="8"/>
  <c r="J2" i="8"/>
  <c r="C3" i="8"/>
  <c r="C2" i="8"/>
  <c r="J3" i="3"/>
  <c r="J2" i="3"/>
  <c r="C3" i="3"/>
  <c r="C2" i="3"/>
  <c r="J3" i="2"/>
  <c r="J2" i="2"/>
  <c r="C3" i="2"/>
  <c r="C2" i="2"/>
  <c r="J28" i="12"/>
  <c r="D6" i="18"/>
  <c r="F9" i="18"/>
  <c r="F10" i="18"/>
  <c r="E11" i="18"/>
  <c r="C13" i="18"/>
  <c r="E13" i="18"/>
  <c r="C14" i="18"/>
  <c r="C15" i="18"/>
  <c r="D15" i="18"/>
  <c r="F16" i="18"/>
  <c r="B19" i="18"/>
  <c r="C19" i="18"/>
  <c r="D19" i="18"/>
  <c r="E22" i="18"/>
  <c r="F22" i="18"/>
  <c r="F12" i="12"/>
  <c r="B18" i="18" s="1"/>
  <c r="J12" i="12"/>
  <c r="C18" i="18" s="1"/>
  <c r="N12" i="12"/>
  <c r="D18" i="18" s="1"/>
  <c r="F24" i="12"/>
  <c r="G24" i="12"/>
  <c r="J24" i="12"/>
  <c r="K24" i="12"/>
  <c r="O24" i="12"/>
  <c r="J20" i="12"/>
  <c r="G28" i="12"/>
  <c r="H19" i="18" s="1"/>
  <c r="J16" i="14"/>
  <c r="C22" i="18" s="1"/>
  <c r="N16" i="14"/>
  <c r="D22" i="18" s="1"/>
  <c r="R16" i="14"/>
  <c r="F18" i="8"/>
  <c r="B13" i="18" s="1"/>
  <c r="G18" i="8"/>
  <c r="N18" i="8"/>
  <c r="D13" i="18" s="1"/>
  <c r="O18" i="8"/>
  <c r="F23" i="8"/>
  <c r="B14" i="18" s="1"/>
  <c r="G23" i="8"/>
  <c r="J23" i="8"/>
  <c r="K23" i="8"/>
  <c r="N23" i="8"/>
  <c r="D14" i="18" s="1"/>
  <c r="F27" i="8"/>
  <c r="G27" i="8"/>
  <c r="C27" i="8" s="1"/>
  <c r="F23" i="10"/>
  <c r="B16" i="18" s="1"/>
  <c r="G23" i="10"/>
  <c r="N23" i="10"/>
  <c r="D16" i="18" s="1"/>
  <c r="O23" i="10"/>
  <c r="F27" i="10"/>
  <c r="B17" i="18" s="1"/>
  <c r="G27" i="10"/>
  <c r="N27" i="10"/>
  <c r="D17" i="18" s="1"/>
  <c r="G23" i="18"/>
  <c r="C27" i="10" l="1"/>
  <c r="C18" i="8"/>
  <c r="C27" i="3"/>
  <c r="C18" i="3"/>
  <c r="C25" i="2"/>
  <c r="B7" i="18"/>
  <c r="I7" i="18" s="1"/>
  <c r="B28" i="12"/>
  <c r="B17" i="24"/>
  <c r="C23" i="8"/>
  <c r="S28" i="8" s="1"/>
  <c r="R2" i="8" s="1"/>
  <c r="C31" i="14"/>
  <c r="R2" i="14"/>
  <c r="S32" i="3"/>
  <c r="R2" i="3" s="1"/>
  <c r="C23" i="10"/>
  <c r="C28" i="12"/>
  <c r="S29" i="12"/>
  <c r="R2" i="12" s="1"/>
  <c r="C20" i="12"/>
  <c r="C17" i="24"/>
  <c r="S22" i="24" s="1"/>
  <c r="R2" i="24" s="1"/>
  <c r="S32" i="2"/>
  <c r="R2" i="2" s="1"/>
  <c r="B27" i="8"/>
  <c r="B15" i="18"/>
  <c r="I15" i="18" s="1"/>
  <c r="B31" i="2"/>
  <c r="I17" i="18"/>
  <c r="B18" i="3"/>
  <c r="B10" i="18"/>
  <c r="I10" i="18" s="1"/>
  <c r="B25" i="2"/>
  <c r="B8" i="18"/>
  <c r="I8" i="18" s="1"/>
  <c r="I19" i="18"/>
  <c r="B20" i="12"/>
  <c r="B23" i="8"/>
  <c r="B16" i="2"/>
  <c r="F23" i="18"/>
  <c r="I9" i="18"/>
  <c r="I18" i="18"/>
  <c r="C31" i="3"/>
  <c r="E23" i="18"/>
  <c r="C16" i="2"/>
  <c r="C10" i="2"/>
  <c r="B27" i="10"/>
  <c r="I14" i="18"/>
  <c r="B31" i="3"/>
  <c r="I20" i="18"/>
  <c r="I5" i="18"/>
  <c r="B21" i="24"/>
  <c r="B23" i="10"/>
  <c r="I16" i="18"/>
  <c r="I13" i="18"/>
  <c r="B18" i="8"/>
  <c r="I11" i="18"/>
  <c r="D23" i="18"/>
  <c r="B27" i="3"/>
  <c r="I6" i="18"/>
  <c r="B10" i="2"/>
  <c r="C23" i="18"/>
  <c r="S28" i="10" l="1"/>
  <c r="R2" i="10" s="1"/>
  <c r="R3" i="12" s="1"/>
  <c r="R29" i="12"/>
  <c r="R22" i="24"/>
  <c r="R32" i="3"/>
  <c r="R28" i="8"/>
  <c r="B23" i="18"/>
  <c r="R32" i="2"/>
  <c r="R28" i="10"/>
  <c r="I4" i="18"/>
  <c r="B31" i="14"/>
  <c r="R17" i="14" s="1"/>
  <c r="H22" i="18"/>
  <c r="H23" i="18" s="1"/>
  <c r="R3" i="8" l="1"/>
  <c r="R3" i="24"/>
  <c r="R3" i="2"/>
  <c r="P3" i="9"/>
  <c r="R3" i="10"/>
  <c r="R3" i="14"/>
  <c r="R3" i="3"/>
  <c r="I23" i="18"/>
  <c r="I22" i="18"/>
</calcChain>
</file>

<file path=xl/sharedStrings.xml><?xml version="1.0" encoding="utf-8"?>
<sst xmlns="http://schemas.openxmlformats.org/spreadsheetml/2006/main" count="1000" uniqueCount="584">
  <si>
    <r>
      <t>五里合</t>
    </r>
    <r>
      <rPr>
        <sz val="8"/>
        <rFont val="ＭＳ Ｐゴシック"/>
        <family val="3"/>
        <charset val="128"/>
      </rPr>
      <t>(AYMN)</t>
    </r>
    <rPh sb="0" eb="3">
      <t>イリアイ</t>
    </rPh>
    <phoneticPr fontId="2"/>
  </si>
  <si>
    <r>
      <t>一日市</t>
    </r>
    <r>
      <rPr>
        <sz val="8"/>
        <rFont val="ＭＳ Ｐゴシック"/>
        <family val="3"/>
        <charset val="128"/>
      </rPr>
      <t>(AYMN)</t>
    </r>
    <rPh sb="0" eb="3">
      <t>ヒトイチ</t>
    </rPh>
    <phoneticPr fontId="2"/>
  </si>
  <si>
    <r>
      <t>五城目</t>
    </r>
    <r>
      <rPr>
        <sz val="8"/>
        <rFont val="ＭＳ Ｐゴシック"/>
        <family val="3"/>
        <charset val="128"/>
      </rPr>
      <t>(AYMN)</t>
    </r>
    <rPh sb="0" eb="3">
      <t>ゴジョウメ</t>
    </rPh>
    <phoneticPr fontId="2"/>
  </si>
  <si>
    <t>町村</t>
    <rPh sb="0" eb="2">
      <t>チョウソン</t>
    </rPh>
    <phoneticPr fontId="2"/>
  </si>
  <si>
    <r>
      <t>西馬音内</t>
    </r>
    <r>
      <rPr>
        <sz val="8"/>
        <rFont val="ＭＳ Ｐゴシック"/>
        <family val="3"/>
        <charset val="128"/>
      </rPr>
      <t>(MN)</t>
    </r>
    <rPh sb="0" eb="4">
      <t>ニシモナイ</t>
    </rPh>
    <phoneticPr fontId="2"/>
  </si>
  <si>
    <r>
      <t>西馬音内</t>
    </r>
    <r>
      <rPr>
        <sz val="8"/>
        <rFont val="ＭＳ Ｐゴシック"/>
        <family val="3"/>
        <charset val="128"/>
      </rPr>
      <t>(ASK)</t>
    </r>
    <rPh sb="0" eb="4">
      <t>ニシモナイ</t>
    </rPh>
    <phoneticPr fontId="2"/>
  </si>
  <si>
    <t>横手市・湯沢市・雄勝郡</t>
    <rPh sb="0" eb="3">
      <t>ヨコテシ</t>
    </rPh>
    <rPh sb="4" eb="6">
      <t>ユザワ</t>
    </rPh>
    <rPh sb="6" eb="7">
      <t>シ</t>
    </rPh>
    <rPh sb="8" eb="11">
      <t>オガチグン</t>
    </rPh>
    <phoneticPr fontId="2"/>
  </si>
  <si>
    <r>
      <t>十文字</t>
    </r>
    <r>
      <rPr>
        <sz val="8"/>
        <rFont val="ＭＳ Ｐゴシック"/>
        <family val="3"/>
        <charset val="128"/>
      </rPr>
      <t>(N)</t>
    </r>
    <rPh sb="0" eb="3">
      <t>ジュウモンジ</t>
    </rPh>
    <phoneticPr fontId="2"/>
  </si>
  <si>
    <t>横手市の魁増田が担当</t>
    <rPh sb="0" eb="3">
      <t>ヨコテシ</t>
    </rPh>
    <rPh sb="4" eb="5">
      <t>サキガケ</t>
    </rPh>
    <rPh sb="5" eb="7">
      <t>マスダ</t>
    </rPh>
    <rPh sb="8" eb="10">
      <t>タントウ</t>
    </rPh>
    <phoneticPr fontId="2"/>
  </si>
  <si>
    <t>横手市の読売増田が担当</t>
    <rPh sb="0" eb="3">
      <t>ヨコテシ</t>
    </rPh>
    <rPh sb="4" eb="5">
      <t>ヨ</t>
    </rPh>
    <rPh sb="5" eb="6">
      <t>ウ</t>
    </rPh>
    <rPh sb="6" eb="8">
      <t>マスダ</t>
    </rPh>
    <rPh sb="9" eb="11">
      <t>タントウ</t>
    </rPh>
    <phoneticPr fontId="2"/>
  </si>
  <si>
    <t>※１</t>
    <phoneticPr fontId="2"/>
  </si>
  <si>
    <t>※４</t>
    <phoneticPr fontId="2"/>
  </si>
  <si>
    <t>男鹿市の魁五里合が担当</t>
    <rPh sb="0" eb="3">
      <t>オガシ</t>
    </rPh>
    <rPh sb="4" eb="5">
      <t>サキガケ</t>
    </rPh>
    <rPh sb="5" eb="6">
      <t>ゴ</t>
    </rPh>
    <rPh sb="6" eb="7">
      <t>サト</t>
    </rPh>
    <rPh sb="7" eb="8">
      <t>ア</t>
    </rPh>
    <rPh sb="9" eb="11">
      <t>タントウ</t>
    </rPh>
    <phoneticPr fontId="2"/>
  </si>
  <si>
    <t>(旧山本町)</t>
    <rPh sb="1" eb="2">
      <t>キュウ</t>
    </rPh>
    <rPh sb="2" eb="5">
      <t>ヤマモトマチ</t>
    </rPh>
    <phoneticPr fontId="2"/>
  </si>
  <si>
    <t>小計</t>
  </si>
  <si>
    <t>広告主名：</t>
  </si>
  <si>
    <t>代理店名：</t>
  </si>
  <si>
    <t>住　　　所：</t>
  </si>
  <si>
    <t>ＴＥＬ：</t>
  </si>
  <si>
    <t>ＦＡＸ：</t>
  </si>
  <si>
    <t>秋田魁新報</t>
  </si>
  <si>
    <t>朝日新聞</t>
  </si>
  <si>
    <t>読売新聞</t>
  </si>
  <si>
    <t>毎日・日経・産経・河北</t>
  </si>
  <si>
    <t>販売店名</t>
  </si>
  <si>
    <t>申込部数</t>
  </si>
  <si>
    <t>秋田市</t>
  </si>
  <si>
    <t>秋田南</t>
  </si>
  <si>
    <t>御所野</t>
  </si>
  <si>
    <t>秋田南部</t>
  </si>
  <si>
    <t>四ツ小屋</t>
  </si>
  <si>
    <t>大館市</t>
    <rPh sb="0" eb="3">
      <t>オオダテシ</t>
    </rPh>
    <phoneticPr fontId="2"/>
  </si>
  <si>
    <t>鹿角市</t>
    <rPh sb="0" eb="1">
      <t>シカ</t>
    </rPh>
    <rPh sb="1" eb="2">
      <t>ツノ</t>
    </rPh>
    <rPh sb="2" eb="3">
      <t>シ</t>
    </rPh>
    <phoneticPr fontId="2"/>
  </si>
  <si>
    <t>秋田魁新報</t>
    <rPh sb="0" eb="2">
      <t>アキタ</t>
    </rPh>
    <rPh sb="2" eb="3">
      <t>サキガケ</t>
    </rPh>
    <rPh sb="3" eb="5">
      <t>シンポウ</t>
    </rPh>
    <phoneticPr fontId="2"/>
  </si>
  <si>
    <t>朝日新聞</t>
    <rPh sb="0" eb="2">
      <t>アサヒ</t>
    </rPh>
    <rPh sb="2" eb="4">
      <t>シンブン</t>
    </rPh>
    <phoneticPr fontId="2"/>
  </si>
  <si>
    <t>読売新聞</t>
    <rPh sb="0" eb="2">
      <t>ヨミウリ</t>
    </rPh>
    <rPh sb="2" eb="4">
      <t>シンブン</t>
    </rPh>
    <phoneticPr fontId="2"/>
  </si>
  <si>
    <t>毎日新聞</t>
    <rPh sb="0" eb="2">
      <t>マイニチ</t>
    </rPh>
    <rPh sb="2" eb="4">
      <t>シンブン</t>
    </rPh>
    <phoneticPr fontId="2"/>
  </si>
  <si>
    <t>産経新聞</t>
    <rPh sb="0" eb="2">
      <t>サンケイ</t>
    </rPh>
    <rPh sb="2" eb="4">
      <t>シンブン</t>
    </rPh>
    <phoneticPr fontId="2"/>
  </si>
  <si>
    <t>河北新報</t>
    <rPh sb="0" eb="2">
      <t>カホク</t>
    </rPh>
    <rPh sb="2" eb="4">
      <t>シンポウ</t>
    </rPh>
    <phoneticPr fontId="2"/>
  </si>
  <si>
    <t>北鹿新聞</t>
    <rPh sb="0" eb="1">
      <t>キタ</t>
    </rPh>
    <rPh sb="1" eb="2">
      <t>シカ</t>
    </rPh>
    <rPh sb="2" eb="4">
      <t>シンブン</t>
    </rPh>
    <phoneticPr fontId="2"/>
  </si>
  <si>
    <t>秋田市</t>
    <rPh sb="0" eb="3">
      <t>アキタシ</t>
    </rPh>
    <phoneticPr fontId="2"/>
  </si>
  <si>
    <t>男鹿市</t>
    <rPh sb="0" eb="3">
      <t>オガシ</t>
    </rPh>
    <phoneticPr fontId="2"/>
  </si>
  <si>
    <t>湯沢市</t>
    <rPh sb="0" eb="3">
      <t>ユザワシ</t>
    </rPh>
    <phoneticPr fontId="2"/>
  </si>
  <si>
    <t>横手市</t>
    <rPh sb="0" eb="3">
      <t>ヨコテシ</t>
    </rPh>
    <phoneticPr fontId="2"/>
  </si>
  <si>
    <t>能代市</t>
    <rPh sb="0" eb="3">
      <t>ノシロシ</t>
    </rPh>
    <phoneticPr fontId="2"/>
  </si>
  <si>
    <t>部数</t>
    <rPh sb="0" eb="2">
      <t>ブスウ</t>
    </rPh>
    <phoneticPr fontId="2"/>
  </si>
  <si>
    <t>小計</t>
    <rPh sb="0" eb="2">
      <t>ショウケイ</t>
    </rPh>
    <phoneticPr fontId="2"/>
  </si>
  <si>
    <t>合計</t>
    <rPh sb="0" eb="2">
      <t>ゴウケイ</t>
    </rPh>
    <phoneticPr fontId="2"/>
  </si>
  <si>
    <t>羽後町</t>
    <rPh sb="0" eb="3">
      <t>ウゴマチ</t>
    </rPh>
    <phoneticPr fontId="2"/>
  </si>
  <si>
    <t>刈和野</t>
    <rPh sb="0" eb="3">
      <t>カリワノ</t>
    </rPh>
    <phoneticPr fontId="2"/>
  </si>
  <si>
    <t>本荘東</t>
    <rPh sb="0" eb="2">
      <t>ホンジョウ</t>
    </rPh>
    <rPh sb="2" eb="3">
      <t>ヒガシ</t>
    </rPh>
    <phoneticPr fontId="2"/>
  </si>
  <si>
    <t>本荘北</t>
    <rPh sb="0" eb="2">
      <t>ホンジョウ</t>
    </rPh>
    <rPh sb="2" eb="3">
      <t>キタ</t>
    </rPh>
    <phoneticPr fontId="2"/>
  </si>
  <si>
    <t>本荘南</t>
    <rPh sb="0" eb="2">
      <t>ホンジョウ</t>
    </rPh>
    <rPh sb="2" eb="3">
      <t>ミナミ</t>
    </rPh>
    <phoneticPr fontId="2"/>
  </si>
  <si>
    <t>小坂町</t>
    <rPh sb="0" eb="3">
      <t>コサカマチ</t>
    </rPh>
    <phoneticPr fontId="2"/>
  </si>
  <si>
    <t>大館北</t>
    <rPh sb="0" eb="2">
      <t>オオダテ</t>
    </rPh>
    <rPh sb="2" eb="3">
      <t>キタ</t>
    </rPh>
    <phoneticPr fontId="2"/>
  </si>
  <si>
    <t>米内沢</t>
    <rPh sb="0" eb="3">
      <t>ヨナイザワ</t>
    </rPh>
    <phoneticPr fontId="2"/>
  </si>
  <si>
    <t>地区別合計</t>
    <rPh sb="0" eb="2">
      <t>チク</t>
    </rPh>
    <rPh sb="2" eb="3">
      <t>ベツ</t>
    </rPh>
    <rPh sb="3" eb="5">
      <t>ゴウケイ</t>
    </rPh>
    <phoneticPr fontId="2"/>
  </si>
  <si>
    <t>西南部</t>
    <rPh sb="0" eb="3">
      <t>セイナンブ</t>
    </rPh>
    <phoneticPr fontId="2"/>
  </si>
  <si>
    <t>八郎潟町</t>
    <rPh sb="0" eb="4">
      <t>ハチロウガタマチ</t>
    </rPh>
    <phoneticPr fontId="2"/>
  </si>
  <si>
    <t>五城目町</t>
    <rPh sb="0" eb="4">
      <t>ゴジョウメマチ</t>
    </rPh>
    <phoneticPr fontId="2"/>
  </si>
  <si>
    <t>北秋田市</t>
    <rPh sb="0" eb="1">
      <t>キタ</t>
    </rPh>
    <rPh sb="1" eb="4">
      <t>アキタシ</t>
    </rPh>
    <phoneticPr fontId="2"/>
  </si>
  <si>
    <t>（旧増田町）</t>
    <rPh sb="1" eb="2">
      <t>キュウ</t>
    </rPh>
    <rPh sb="2" eb="5">
      <t>マスダマチ</t>
    </rPh>
    <phoneticPr fontId="2"/>
  </si>
  <si>
    <t>（旧十文字町）</t>
    <rPh sb="1" eb="2">
      <t>キュウ</t>
    </rPh>
    <rPh sb="2" eb="6">
      <t>ジュウモンジマチ</t>
    </rPh>
    <phoneticPr fontId="2"/>
  </si>
  <si>
    <t>（旧山内村）</t>
    <rPh sb="1" eb="2">
      <t>キュウ</t>
    </rPh>
    <rPh sb="2" eb="5">
      <t>サンナイムラ</t>
    </rPh>
    <phoneticPr fontId="2"/>
  </si>
  <si>
    <t>（旧平鹿町）</t>
    <rPh sb="1" eb="2">
      <t>キュウ</t>
    </rPh>
    <rPh sb="2" eb="5">
      <t>ヒラカマチ</t>
    </rPh>
    <phoneticPr fontId="2"/>
  </si>
  <si>
    <t>（旧雄物川町）</t>
    <rPh sb="1" eb="2">
      <t>キュウ</t>
    </rPh>
    <rPh sb="2" eb="6">
      <t>オモノガワマチ</t>
    </rPh>
    <phoneticPr fontId="2"/>
  </si>
  <si>
    <t>（旧大森町）</t>
    <rPh sb="1" eb="2">
      <t>キュウ</t>
    </rPh>
    <rPh sb="2" eb="5">
      <t>オオモリマチ</t>
    </rPh>
    <phoneticPr fontId="2"/>
  </si>
  <si>
    <t>にかほ市</t>
    <rPh sb="3" eb="4">
      <t>シ</t>
    </rPh>
    <phoneticPr fontId="2"/>
  </si>
  <si>
    <t>（旧田沢湖町）</t>
    <rPh sb="1" eb="2">
      <t>キュウ</t>
    </rPh>
    <rPh sb="2" eb="6">
      <t>タザワコマチ</t>
    </rPh>
    <phoneticPr fontId="2"/>
  </si>
  <si>
    <t>（旧西木村）</t>
    <rPh sb="1" eb="2">
      <t>キュウ</t>
    </rPh>
    <rPh sb="2" eb="4">
      <t>ニシキ</t>
    </rPh>
    <rPh sb="4" eb="5">
      <t>ムラ</t>
    </rPh>
    <phoneticPr fontId="2"/>
  </si>
  <si>
    <t>（旧仁賀保町）</t>
    <rPh sb="1" eb="2">
      <t>キュウ</t>
    </rPh>
    <rPh sb="2" eb="6">
      <t>ニカホマチ</t>
    </rPh>
    <phoneticPr fontId="2"/>
  </si>
  <si>
    <t>（旧金浦町）</t>
    <rPh sb="1" eb="2">
      <t>キュウ</t>
    </rPh>
    <rPh sb="2" eb="5">
      <t>コノウラマチ</t>
    </rPh>
    <phoneticPr fontId="2"/>
  </si>
  <si>
    <t>（旧象潟町）</t>
    <rPh sb="1" eb="2">
      <t>キュウ</t>
    </rPh>
    <rPh sb="2" eb="5">
      <t>キサカタマチ</t>
    </rPh>
    <phoneticPr fontId="2"/>
  </si>
  <si>
    <t>（旧雄和町）</t>
    <rPh sb="1" eb="2">
      <t>キュウ</t>
    </rPh>
    <rPh sb="2" eb="4">
      <t>ユウワ</t>
    </rPh>
    <rPh sb="4" eb="5">
      <t>マチ</t>
    </rPh>
    <phoneticPr fontId="2"/>
  </si>
  <si>
    <t>（旧天王町）</t>
    <rPh sb="1" eb="2">
      <t>キュウ</t>
    </rPh>
    <rPh sb="2" eb="5">
      <t>テンノウマチ</t>
    </rPh>
    <phoneticPr fontId="2"/>
  </si>
  <si>
    <t>潟上市</t>
    <rPh sb="0" eb="1">
      <t>ガタ</t>
    </rPh>
    <rPh sb="1" eb="2">
      <t>ウエ</t>
    </rPh>
    <rPh sb="2" eb="3">
      <t>シ</t>
    </rPh>
    <phoneticPr fontId="2"/>
  </si>
  <si>
    <t>（旧雄勝町）</t>
    <rPh sb="1" eb="2">
      <t>キュウ</t>
    </rPh>
    <rPh sb="2" eb="5">
      <t>オガチマチ</t>
    </rPh>
    <phoneticPr fontId="2"/>
  </si>
  <si>
    <t>(旧稲川町）</t>
    <rPh sb="1" eb="2">
      <t>キュウ</t>
    </rPh>
    <rPh sb="2" eb="5">
      <t>イナカワマチ</t>
    </rPh>
    <phoneticPr fontId="2"/>
  </si>
  <si>
    <t>（旧仙北町）</t>
    <rPh sb="1" eb="2">
      <t>キュウ</t>
    </rPh>
    <rPh sb="2" eb="5">
      <t>センボクマチ</t>
    </rPh>
    <phoneticPr fontId="2"/>
  </si>
  <si>
    <t>（旧神岡町）</t>
    <rPh sb="1" eb="2">
      <t>キュウ</t>
    </rPh>
    <rPh sb="2" eb="5">
      <t>カミオカマチ</t>
    </rPh>
    <phoneticPr fontId="2"/>
  </si>
  <si>
    <t>（旧南外村）</t>
    <rPh sb="1" eb="2">
      <t>キュウ</t>
    </rPh>
    <rPh sb="2" eb="4">
      <t>ナンガイ</t>
    </rPh>
    <rPh sb="4" eb="5">
      <t>ムラ</t>
    </rPh>
    <phoneticPr fontId="2"/>
  </si>
  <si>
    <t>（旧西仙北町）</t>
    <rPh sb="1" eb="2">
      <t>キュウ</t>
    </rPh>
    <rPh sb="2" eb="5">
      <t>ニシセンボク</t>
    </rPh>
    <rPh sb="5" eb="6">
      <t>マチ</t>
    </rPh>
    <phoneticPr fontId="2"/>
  </si>
  <si>
    <t>（旧協和町）</t>
    <rPh sb="1" eb="2">
      <t>キュウ</t>
    </rPh>
    <rPh sb="2" eb="4">
      <t>キョウワ</t>
    </rPh>
    <rPh sb="4" eb="5">
      <t>マチ</t>
    </rPh>
    <phoneticPr fontId="2"/>
  </si>
  <si>
    <t>（旧太田町）</t>
    <rPh sb="1" eb="2">
      <t>キュウ</t>
    </rPh>
    <rPh sb="2" eb="5">
      <t>オオタマチ</t>
    </rPh>
    <phoneticPr fontId="2"/>
  </si>
  <si>
    <t>（旧中仙町）</t>
    <rPh sb="1" eb="2">
      <t>キュウ</t>
    </rPh>
    <rPh sb="2" eb="5">
      <t>ナカセンマチ</t>
    </rPh>
    <phoneticPr fontId="2"/>
  </si>
  <si>
    <t>大仙市</t>
    <rPh sb="0" eb="1">
      <t>ダイ</t>
    </rPh>
    <rPh sb="1" eb="2">
      <t>セン</t>
    </rPh>
    <rPh sb="2" eb="3">
      <t>シ</t>
    </rPh>
    <phoneticPr fontId="2"/>
  </si>
  <si>
    <t>（旧岩城町）</t>
    <rPh sb="1" eb="2">
      <t>キュウ</t>
    </rPh>
    <rPh sb="2" eb="5">
      <t>イワキマチ</t>
    </rPh>
    <phoneticPr fontId="2"/>
  </si>
  <si>
    <t>（旧大内町）</t>
    <rPh sb="1" eb="2">
      <t>キュウ</t>
    </rPh>
    <rPh sb="2" eb="4">
      <t>オオウチ</t>
    </rPh>
    <rPh sb="4" eb="5">
      <t>マチ</t>
    </rPh>
    <phoneticPr fontId="2"/>
  </si>
  <si>
    <t>（旧由利町）</t>
    <rPh sb="1" eb="2">
      <t>キュウ</t>
    </rPh>
    <rPh sb="2" eb="4">
      <t>ユリ</t>
    </rPh>
    <rPh sb="4" eb="5">
      <t>マチ</t>
    </rPh>
    <phoneticPr fontId="2"/>
  </si>
  <si>
    <t>（旧東由利町）</t>
    <rPh sb="1" eb="2">
      <t>キュウ</t>
    </rPh>
    <rPh sb="2" eb="6">
      <t>ヒガシユリマチ</t>
    </rPh>
    <phoneticPr fontId="2"/>
  </si>
  <si>
    <t>（旧矢島町）</t>
    <rPh sb="1" eb="2">
      <t>キュウ</t>
    </rPh>
    <rPh sb="2" eb="5">
      <t>ヤシママチ</t>
    </rPh>
    <phoneticPr fontId="2"/>
  </si>
  <si>
    <t>（旧鳥海町）</t>
    <rPh sb="1" eb="2">
      <t>キュウ</t>
    </rPh>
    <rPh sb="2" eb="5">
      <t>チョウカイマチ</t>
    </rPh>
    <phoneticPr fontId="2"/>
  </si>
  <si>
    <t>（旧西目町）</t>
    <rPh sb="1" eb="2">
      <t>キュウ</t>
    </rPh>
    <rPh sb="2" eb="5">
      <t>ニシメマチ</t>
    </rPh>
    <phoneticPr fontId="2"/>
  </si>
  <si>
    <t>（旧比内町）</t>
    <rPh sb="1" eb="2">
      <t>キュウ</t>
    </rPh>
    <rPh sb="2" eb="5">
      <t>ヒナイマチ</t>
    </rPh>
    <phoneticPr fontId="2"/>
  </si>
  <si>
    <t>（旧田代町）</t>
    <rPh sb="1" eb="2">
      <t>キュウ</t>
    </rPh>
    <rPh sb="2" eb="5">
      <t>タシロマチ</t>
    </rPh>
    <phoneticPr fontId="2"/>
  </si>
  <si>
    <t>（旧鷹巣町）</t>
    <rPh sb="1" eb="2">
      <t>キュウ</t>
    </rPh>
    <rPh sb="2" eb="5">
      <t>タカノスマチ</t>
    </rPh>
    <phoneticPr fontId="2"/>
  </si>
  <si>
    <t>（旧合川町）</t>
    <rPh sb="1" eb="2">
      <t>キュウ</t>
    </rPh>
    <rPh sb="2" eb="5">
      <t>アイカワマチ</t>
    </rPh>
    <phoneticPr fontId="2"/>
  </si>
  <si>
    <t>（旧森吉町）</t>
    <rPh sb="1" eb="2">
      <t>キュウ</t>
    </rPh>
    <rPh sb="2" eb="5">
      <t>モリヨシマチ</t>
    </rPh>
    <phoneticPr fontId="2"/>
  </si>
  <si>
    <t>（旧阿仁町）</t>
    <rPh sb="1" eb="2">
      <t>キュウ</t>
    </rPh>
    <rPh sb="2" eb="5">
      <t>アニマチ</t>
    </rPh>
    <phoneticPr fontId="2"/>
  </si>
  <si>
    <t>美郷町</t>
    <rPh sb="0" eb="2">
      <t>ミサト</t>
    </rPh>
    <rPh sb="2" eb="3">
      <t>マチ</t>
    </rPh>
    <phoneticPr fontId="2"/>
  </si>
  <si>
    <t>由利本荘市・にかほ市</t>
    <rPh sb="0" eb="2">
      <t>ユリ</t>
    </rPh>
    <rPh sb="2" eb="5">
      <t>ホンジョウシ</t>
    </rPh>
    <rPh sb="9" eb="10">
      <t>シ</t>
    </rPh>
    <phoneticPr fontId="2"/>
  </si>
  <si>
    <t>大仙市・仙北市・仙北郡</t>
    <rPh sb="0" eb="2">
      <t>ダイセン</t>
    </rPh>
    <rPh sb="2" eb="3">
      <t>シ</t>
    </rPh>
    <rPh sb="4" eb="6">
      <t>センボク</t>
    </rPh>
    <rPh sb="6" eb="7">
      <t>シ</t>
    </rPh>
    <rPh sb="8" eb="10">
      <t>センボク</t>
    </rPh>
    <rPh sb="10" eb="11">
      <t>グン</t>
    </rPh>
    <phoneticPr fontId="2"/>
  </si>
  <si>
    <t>三種町</t>
    <rPh sb="0" eb="1">
      <t>ミ</t>
    </rPh>
    <rPh sb="1" eb="2">
      <t>タネ</t>
    </rPh>
    <rPh sb="2" eb="3">
      <t>マチ</t>
    </rPh>
    <phoneticPr fontId="2"/>
  </si>
  <si>
    <t>折　込　日</t>
    <rPh sb="0" eb="1">
      <t>オリ</t>
    </rPh>
    <rPh sb="2" eb="3">
      <t>コミ</t>
    </rPh>
    <rPh sb="4" eb="5">
      <t>ヒ</t>
    </rPh>
    <phoneticPr fontId="2"/>
  </si>
  <si>
    <t>搬入日時：</t>
    <rPh sb="0" eb="2">
      <t>ハンニュウ</t>
    </rPh>
    <rPh sb="2" eb="4">
      <t>ニチジ</t>
    </rPh>
    <phoneticPr fontId="2"/>
  </si>
  <si>
    <t>印刷会社：</t>
    <rPh sb="0" eb="2">
      <t>インサツ</t>
    </rPh>
    <rPh sb="2" eb="4">
      <t>カイシャ</t>
    </rPh>
    <phoneticPr fontId="2"/>
  </si>
  <si>
    <t>頁　部　数</t>
    <rPh sb="0" eb="1">
      <t>ページ</t>
    </rPh>
    <rPh sb="2" eb="3">
      <t>ブ</t>
    </rPh>
    <rPh sb="4" eb="5">
      <t>カズ</t>
    </rPh>
    <phoneticPr fontId="2"/>
  </si>
  <si>
    <t>折込総部数</t>
    <rPh sb="0" eb="2">
      <t>オリコミ</t>
    </rPh>
    <rPh sb="2" eb="3">
      <t>ソウ</t>
    </rPh>
    <rPh sb="3" eb="5">
      <t>ブスウ</t>
    </rPh>
    <phoneticPr fontId="2"/>
  </si>
  <si>
    <t>（旧六郷町）　　　　　　（旧仙南村）　　　　　　　（旧千畑町）</t>
    <rPh sb="1" eb="2">
      <t>キュウ</t>
    </rPh>
    <rPh sb="2" eb="5">
      <t>ロクゴウマチ</t>
    </rPh>
    <rPh sb="13" eb="14">
      <t>キュウ</t>
    </rPh>
    <rPh sb="14" eb="17">
      <t>センナンムラ</t>
    </rPh>
    <rPh sb="26" eb="27">
      <t>キュウ</t>
    </rPh>
    <rPh sb="27" eb="30">
      <t>センハタマチ</t>
    </rPh>
    <phoneticPr fontId="2"/>
  </si>
  <si>
    <t>（旧昭和町）　　　　　　　　　　　　（旧飯田川町）</t>
    <rPh sb="1" eb="2">
      <t>キュウ</t>
    </rPh>
    <rPh sb="2" eb="4">
      <t>ショウワ</t>
    </rPh>
    <rPh sb="4" eb="5">
      <t>マチ</t>
    </rPh>
    <rPh sb="19" eb="20">
      <t>キュウ</t>
    </rPh>
    <rPh sb="20" eb="23">
      <t>イイタガワ</t>
    </rPh>
    <rPh sb="23" eb="24">
      <t>マチ</t>
    </rPh>
    <phoneticPr fontId="2"/>
  </si>
  <si>
    <t>合売店・複合店は、販売店名欄にアルファベットにて表示しております。Ａは朝日、Ｙは読売、Ｍは毎日、Ｎは日経、Ｓは産経、Ｋは河北、Ｈは北鹿。又、合売店・複合店の銘柄指定はできません。</t>
    <rPh sb="9" eb="11">
      <t>ハンバイ</t>
    </rPh>
    <rPh sb="11" eb="13">
      <t>テンメイ</t>
    </rPh>
    <rPh sb="13" eb="14">
      <t>ラン</t>
    </rPh>
    <rPh sb="35" eb="37">
      <t>アサヒ</t>
    </rPh>
    <rPh sb="40" eb="42">
      <t>ヨミウリ</t>
    </rPh>
    <rPh sb="45" eb="47">
      <t>マイニチ</t>
    </rPh>
    <rPh sb="50" eb="52">
      <t>ニッケイ</t>
    </rPh>
    <rPh sb="55" eb="57">
      <t>サンケイ</t>
    </rPh>
    <rPh sb="60" eb="62">
      <t>カホク</t>
    </rPh>
    <rPh sb="65" eb="66">
      <t>キタ</t>
    </rPh>
    <rPh sb="66" eb="67">
      <t>シカ</t>
    </rPh>
    <phoneticPr fontId="2"/>
  </si>
  <si>
    <t>雄勝郡</t>
    <rPh sb="0" eb="3">
      <t>オガチグン</t>
    </rPh>
    <phoneticPr fontId="2"/>
  </si>
  <si>
    <t>東成瀬村</t>
    <rPh sb="0" eb="4">
      <t>ヒガシナルセムラ</t>
    </rPh>
    <phoneticPr fontId="2"/>
  </si>
  <si>
    <t>南秋田郡</t>
    <rPh sb="0" eb="4">
      <t>ミナミアキタグン</t>
    </rPh>
    <phoneticPr fontId="2"/>
  </si>
  <si>
    <t>山本郡</t>
    <rPh sb="0" eb="3">
      <t>ヤマモトグン</t>
    </rPh>
    <phoneticPr fontId="2"/>
  </si>
  <si>
    <t>井川町</t>
    <rPh sb="0" eb="3">
      <t>イカワマチ</t>
    </rPh>
    <phoneticPr fontId="2"/>
  </si>
  <si>
    <t>大潟村</t>
    <rPh sb="0" eb="3">
      <t>オオガタムラ</t>
    </rPh>
    <phoneticPr fontId="2"/>
  </si>
  <si>
    <t>藤里町</t>
    <rPh sb="0" eb="3">
      <t>フジサトマチ</t>
    </rPh>
    <phoneticPr fontId="2"/>
  </si>
  <si>
    <t>仙北市</t>
    <rPh sb="0" eb="2">
      <t>センボク</t>
    </rPh>
    <rPh sb="2" eb="3">
      <t>シ</t>
    </rPh>
    <phoneticPr fontId="2"/>
  </si>
  <si>
    <t>鹿角郡</t>
    <rPh sb="0" eb="1">
      <t>シカ</t>
    </rPh>
    <rPh sb="1" eb="2">
      <t>ツノ</t>
    </rPh>
    <rPh sb="2" eb="3">
      <t>グン</t>
    </rPh>
    <phoneticPr fontId="2"/>
  </si>
  <si>
    <t>仙北郡</t>
    <rPh sb="0" eb="3">
      <t>センボクグン</t>
    </rPh>
    <phoneticPr fontId="2"/>
  </si>
  <si>
    <t>サ　イ　ズ</t>
    <phoneticPr fontId="2"/>
  </si>
  <si>
    <t>市郡</t>
    <rPh sb="0" eb="1">
      <t>シ</t>
    </rPh>
    <rPh sb="1" eb="2">
      <t>グン</t>
    </rPh>
    <phoneticPr fontId="2"/>
  </si>
  <si>
    <t>販売店名</t>
    <rPh sb="0" eb="2">
      <t>ハンバイ</t>
    </rPh>
    <rPh sb="2" eb="4">
      <t>テンメイ</t>
    </rPh>
    <phoneticPr fontId="2"/>
  </si>
  <si>
    <t>※３</t>
    <phoneticPr fontId="2"/>
  </si>
  <si>
    <t>※４</t>
    <phoneticPr fontId="2"/>
  </si>
  <si>
    <t>※７</t>
    <phoneticPr fontId="2"/>
  </si>
  <si>
    <t>注）当社部数表は市郡別の表示になっておりますが、それ以外の市町村を担当している場合がございますので、必ず下記販売店情報をご確認ください。</t>
    <rPh sb="0" eb="1">
      <t>チュウ</t>
    </rPh>
    <rPh sb="2" eb="4">
      <t>トウシャ</t>
    </rPh>
    <rPh sb="4" eb="6">
      <t>ブスウ</t>
    </rPh>
    <rPh sb="6" eb="7">
      <t>ヒョウ</t>
    </rPh>
    <rPh sb="8" eb="9">
      <t>シ</t>
    </rPh>
    <rPh sb="9" eb="10">
      <t>グン</t>
    </rPh>
    <rPh sb="10" eb="11">
      <t>ベツ</t>
    </rPh>
    <rPh sb="12" eb="14">
      <t>ヒョウジ</t>
    </rPh>
    <rPh sb="26" eb="28">
      <t>イガイ</t>
    </rPh>
    <rPh sb="29" eb="32">
      <t>シチョウソン</t>
    </rPh>
    <rPh sb="33" eb="35">
      <t>タントウ</t>
    </rPh>
    <rPh sb="39" eb="41">
      <t>バアイ</t>
    </rPh>
    <rPh sb="50" eb="51">
      <t>カナラ</t>
    </rPh>
    <rPh sb="52" eb="54">
      <t>カキ</t>
    </rPh>
    <rPh sb="54" eb="57">
      <t>ハンバイテン</t>
    </rPh>
    <rPh sb="57" eb="59">
      <t>ジョウホウ</t>
    </rPh>
    <rPh sb="61" eb="63">
      <t>カクニン</t>
    </rPh>
    <phoneticPr fontId="2"/>
  </si>
  <si>
    <t>上小阿仁村</t>
    <rPh sb="0" eb="5">
      <t>カミコアニムラ</t>
    </rPh>
    <phoneticPr fontId="2"/>
  </si>
  <si>
    <r>
      <t>東由利</t>
    </r>
    <r>
      <rPr>
        <sz val="8"/>
        <rFont val="ＭＳ Ｐゴシック"/>
        <family val="3"/>
        <charset val="128"/>
      </rPr>
      <t>(AM)</t>
    </r>
    <rPh sb="0" eb="3">
      <t>ヒガシユリ</t>
    </rPh>
    <phoneticPr fontId="2"/>
  </si>
  <si>
    <r>
      <t>小砂川</t>
    </r>
    <r>
      <rPr>
        <sz val="8"/>
        <rFont val="ＭＳ Ｐゴシック"/>
        <family val="3"/>
        <charset val="128"/>
      </rPr>
      <t>(AMN）</t>
    </r>
    <rPh sb="0" eb="3">
      <t>コサガワ</t>
    </rPh>
    <phoneticPr fontId="2"/>
  </si>
  <si>
    <t>※１</t>
    <phoneticPr fontId="2"/>
  </si>
  <si>
    <r>
      <t>毛馬内</t>
    </r>
    <r>
      <rPr>
        <sz val="8"/>
        <rFont val="ＭＳ Ｐゴシック"/>
        <family val="3"/>
        <charset val="128"/>
      </rPr>
      <t>(S)</t>
    </r>
    <rPh sb="0" eb="2">
      <t>ケマ</t>
    </rPh>
    <rPh sb="2" eb="3">
      <t>ナイ</t>
    </rPh>
    <phoneticPr fontId="2"/>
  </si>
  <si>
    <r>
      <t>上小阿仁</t>
    </r>
    <r>
      <rPr>
        <sz val="8"/>
        <rFont val="ＭＳ Ｐゴシック"/>
        <family val="3"/>
        <charset val="128"/>
      </rPr>
      <t>(AYMNH)</t>
    </r>
    <rPh sb="0" eb="4">
      <t>カミコアニ</t>
    </rPh>
    <phoneticPr fontId="2"/>
  </si>
  <si>
    <r>
      <t>尾去沢</t>
    </r>
    <r>
      <rPr>
        <sz val="8"/>
        <rFont val="ＭＳ Ｐゴシック"/>
        <family val="3"/>
        <charset val="128"/>
      </rPr>
      <t>(AMNS)</t>
    </r>
    <rPh sb="0" eb="1">
      <t>オ</t>
    </rPh>
    <rPh sb="1" eb="2">
      <t>サ</t>
    </rPh>
    <rPh sb="2" eb="3">
      <t>サワ</t>
    </rPh>
    <phoneticPr fontId="2"/>
  </si>
  <si>
    <t>（旧二ツ井町）</t>
    <rPh sb="1" eb="2">
      <t>キュウ</t>
    </rPh>
    <rPh sb="2" eb="3">
      <t>フタ</t>
    </rPh>
    <rPh sb="4" eb="6">
      <t>イマチ</t>
    </rPh>
    <phoneticPr fontId="2"/>
  </si>
  <si>
    <t>潟上市・男鹿市・南秋田郡・能代市・山本郡</t>
    <rPh sb="0" eb="1">
      <t>カタ</t>
    </rPh>
    <rPh sb="1" eb="2">
      <t>ア</t>
    </rPh>
    <rPh sb="2" eb="3">
      <t>シ</t>
    </rPh>
    <rPh sb="4" eb="7">
      <t>オガシ</t>
    </rPh>
    <rPh sb="8" eb="12">
      <t>ミナミアキタグン</t>
    </rPh>
    <rPh sb="13" eb="16">
      <t>ノシロシ</t>
    </rPh>
    <rPh sb="17" eb="19">
      <t>ヤマモト</t>
    </rPh>
    <rPh sb="19" eb="20">
      <t>グン</t>
    </rPh>
    <phoneticPr fontId="2"/>
  </si>
  <si>
    <t>地区計</t>
    <rPh sb="0" eb="2">
      <t>チク</t>
    </rPh>
    <rPh sb="2" eb="3">
      <t>ケイ</t>
    </rPh>
    <phoneticPr fontId="2"/>
  </si>
  <si>
    <t>秋田県市郡別・新聞別折込部数表</t>
    <phoneticPr fontId="2"/>
  </si>
  <si>
    <t>印刷会社</t>
    <rPh sb="0" eb="2">
      <t>インサツ</t>
    </rPh>
    <rPh sb="2" eb="4">
      <t>カイシャ</t>
    </rPh>
    <phoneticPr fontId="2"/>
  </si>
  <si>
    <t>搬入日時</t>
    <rPh sb="0" eb="2">
      <t>ハンニュウ</t>
    </rPh>
    <rPh sb="2" eb="4">
      <t>ニチジ</t>
    </rPh>
    <phoneticPr fontId="2"/>
  </si>
  <si>
    <t>ご担当者：</t>
    <rPh sb="1" eb="4">
      <t>タントウシャ</t>
    </rPh>
    <phoneticPr fontId="2"/>
  </si>
  <si>
    <t>※１</t>
    <phoneticPr fontId="2"/>
  </si>
  <si>
    <t>※9</t>
    <phoneticPr fontId="2"/>
  </si>
  <si>
    <t>（旧角館町）</t>
    <rPh sb="1" eb="2">
      <t>キュウ</t>
    </rPh>
    <rPh sb="2" eb="5">
      <t>カクノダテマチ</t>
    </rPh>
    <phoneticPr fontId="2"/>
  </si>
  <si>
    <t>TEL018-889-8230　FAX018-829-1600</t>
  </si>
  <si>
    <t>【ホームページから部数表のダウンロードができます】</t>
  </si>
  <si>
    <t>E-mail　sakigake@sic-akita.co.jp</t>
  </si>
  <si>
    <t>目　　　次</t>
  </si>
  <si>
    <t>折込についてのご案内</t>
  </si>
  <si>
    <t>【1】折込広告のお申込み・受付けについて</t>
    <phoneticPr fontId="2"/>
  </si>
  <si>
    <t>【9】料金のお支払いについて</t>
  </si>
  <si>
    <r>
      <t>①</t>
    </r>
    <r>
      <rPr>
        <sz val="7"/>
        <rFont val="Times New Roman"/>
        <family val="1"/>
      </rPr>
      <t/>
    </r>
    <phoneticPr fontId="2"/>
  </si>
  <si>
    <t>　の搬入になります。</t>
    <phoneticPr fontId="2"/>
  </si>
  <si>
    <t>をご利用願います。</t>
    <phoneticPr fontId="2"/>
  </si>
  <si>
    <t>※折込広告の申込締切り、搬入締切りは時期により</t>
    <phoneticPr fontId="2"/>
  </si>
  <si>
    <r>
      <t>②</t>
    </r>
    <r>
      <rPr>
        <sz val="7"/>
        <rFont val="Times New Roman"/>
        <family val="1"/>
      </rPr>
      <t/>
    </r>
    <phoneticPr fontId="2"/>
  </si>
  <si>
    <t>ご指示頂いた配布指定枚数が当部数表の定数を</t>
    <phoneticPr fontId="2"/>
  </si>
  <si>
    <t>　変則になる場合がありますのでご注意下さい。</t>
    <rPh sb="1" eb="3">
      <t>ヘンソク</t>
    </rPh>
    <phoneticPr fontId="2"/>
  </si>
  <si>
    <t>振込先</t>
  </si>
  <si>
    <t>上回る場合、隣接地区への配布調整を行わせて</t>
    <phoneticPr fontId="2"/>
  </si>
  <si>
    <t>いただく場合があります。</t>
    <phoneticPr fontId="2"/>
  </si>
  <si>
    <r>
      <t>③</t>
    </r>
    <r>
      <rPr>
        <sz val="7"/>
        <rFont val="Times New Roman"/>
        <family val="1"/>
      </rPr>
      <t/>
    </r>
    <phoneticPr fontId="2"/>
  </si>
  <si>
    <t>販売店によっては折込広告を入れない曜日（月曜</t>
    <phoneticPr fontId="2"/>
  </si>
  <si>
    <t>【4】搬入場所について</t>
  </si>
  <si>
    <t>日など）を設けている場合があります。また、扱</t>
    <phoneticPr fontId="2"/>
  </si>
  <si>
    <t>〒０１０－１４１２</t>
  </si>
  <si>
    <t>っている銘柄、担当地区などは販売店情報欄を</t>
    <phoneticPr fontId="2"/>
  </si>
  <si>
    <t>秋田市御所野下堤２丁目１－６</t>
  </si>
  <si>
    <t>参照下さい。</t>
    <phoneticPr fontId="2"/>
  </si>
  <si>
    <t>株式会社さきがけ折込センター</t>
  </si>
  <si>
    <r>
      <t>④</t>
    </r>
    <r>
      <rPr>
        <sz val="7"/>
        <rFont val="Times New Roman"/>
        <family val="1"/>
      </rPr>
      <t/>
    </r>
    <phoneticPr fontId="2"/>
  </si>
  <si>
    <t>新聞部数は日々変動しております。従って折込当</t>
    <phoneticPr fontId="2"/>
  </si>
  <si>
    <t>日の部数と当部数表とは若干の差異がございま</t>
    <phoneticPr fontId="2"/>
  </si>
  <si>
    <t>【5】解約について</t>
  </si>
  <si>
    <t>す。何卒ご了承下さいます様お願い致します。</t>
    <phoneticPr fontId="2"/>
  </si>
  <si>
    <t>販売店で折込広告の組込作業終了後は解約できま</t>
    <phoneticPr fontId="2"/>
  </si>
  <si>
    <t>せんので、ご注意ください。</t>
    <phoneticPr fontId="2"/>
  </si>
  <si>
    <t>【2】折込広告の搬入について</t>
  </si>
  <si>
    <t>下記の梱包単位で納品願います。</t>
  </si>
  <si>
    <t>【6】消費税について</t>
  </si>
  <si>
    <t>【7】割増し料金について</t>
  </si>
  <si>
    <t>【11】災害時における免責について</t>
  </si>
  <si>
    <t>下記に該当する折込広告は割増料金をいただく場合</t>
    <phoneticPr fontId="2"/>
  </si>
  <si>
    <t>がありますのであらかじめご相談ください。</t>
    <phoneticPr fontId="2"/>
  </si>
  <si>
    <t>変形サイズ・変則折り・ハガキの貼付・地域指定</t>
    <phoneticPr fontId="2"/>
  </si>
  <si>
    <t>※厚紙とは、四六判で110Ｋｇ以上の紙です。</t>
    <phoneticPr fontId="2"/>
  </si>
  <si>
    <t>（販売店の区域内で折込地区を限定すること）をする</t>
    <phoneticPr fontId="2"/>
  </si>
  <si>
    <t>・選挙チラシ等</t>
    <phoneticPr fontId="2"/>
  </si>
  <si>
    <t>【3】折込広告のお申込み・搬入締切りについて</t>
  </si>
  <si>
    <t>お申込み締切りは下記の搬入締切りの前日正午</t>
    <phoneticPr fontId="2"/>
  </si>
  <si>
    <t>【8】取扱できない折込広告について</t>
  </si>
  <si>
    <t>搬入の締切日時表</t>
  </si>
  <si>
    <t>るもの、抽選券・懸賞応募券・金券を刷りこんだもの等</t>
    <phoneticPr fontId="2"/>
  </si>
  <si>
    <t>があります。また、複数の広告主が掲載されているチラ</t>
    <phoneticPr fontId="2"/>
  </si>
  <si>
    <t>シは、取扱いできない場合がございますので、予めご確</t>
    <phoneticPr fontId="2"/>
  </si>
  <si>
    <t>認ください。</t>
    <phoneticPr fontId="2"/>
  </si>
  <si>
    <t>秋田魁新報折込広告取扱基準</t>
  </si>
  <si>
    <t>　秋田魁新報社と販売店は「新聞倫理綱領」はむろんのこと「不当景品類および不当表示防止法」に基づいて制定された新聞業における公正競争規約を順守するとともに、法令（法律、命令、規則）に違反する折込広告は一切取扱いません。</t>
  </si>
  <si>
    <t>　折込広告取扱基準は次の通りで、これは「秋田魁新報広告掲載基準」に準拠して定めたものです。</t>
  </si>
  <si>
    <t>取り扱わないもの</t>
  </si>
  <si>
    <t>○責任の所在と広告内容が明確でないもの。</t>
  </si>
  <si>
    <t>○広告主の所在地、事業名または責任者名の記載がないもの。広告の内容がはっきりしないもの。</t>
  </si>
  <si>
    <t>○虚偽誇大なもの。</t>
  </si>
  <si>
    <t>虚偽誇大および過激な表現により読者を惑わし、不利益を与える恐れのあるもの。</t>
  </si>
  <si>
    <t>○せん情的なもの。</t>
  </si>
  <si>
    <t>露骨な表現、図解、さし絵などを使用したもので青少年だけでなく、一般の良風美俗を害し、家庭に持ち込むのにふさわしくないもの。</t>
  </si>
  <si>
    <t>○ねずみ講、詐欺の疑いのある通信販売。</t>
  </si>
  <si>
    <t>○政治・宗教および係争中の問題、もしくは意見が大きく分かれ政治問題化、係争化が予想されるもの。</t>
  </si>
  <si>
    <t>○極端な意見および主義・主張を述べたもの。</t>
  </si>
  <si>
    <t>○広告主の一方的主張、もしくは主観的意図・表現がみられ、結果として他社、他人をひぼうし、名誉、信用を傷付けると思われるもの。</t>
  </si>
  <si>
    <t>○発行本社の新聞と混同、誤認されると思われるもの。</t>
  </si>
  <si>
    <t>○秋田魁新報の記事、主張を不当に否定、訂正する内容のもの、および販売店の信用を傷付け、その営業活動に支障を来したり不利益になると判断されるもの。</t>
  </si>
  <si>
    <t>特に注意を要するもの</t>
  </si>
  <si>
    <t>○不動産取引に関するもの。</t>
  </si>
  <si>
    <t>宅地、建物、分譲・建売住宅などの折込広告については、建築基準法、宅建業法などに違反しないこと。</t>
  </si>
  <si>
    <t>特に、</t>
  </si>
  <si>
    <t>イ、業者の免許番号が記載されていないもの</t>
  </si>
  <si>
    <t>○求人、代理店募集、サイドビジネスに関するもの。</t>
  </si>
  <si>
    <t>○金融・貸金業者に関するもの。</t>
  </si>
  <si>
    <t>貸金業規制法、出資法ならびに関連法令、通達を厳守し、誇大、不当な表示をしないこと。</t>
  </si>
  <si>
    <t>これらについて不明の点があれば、広告主において監督官庁の指導を受けてください。</t>
  </si>
  <si>
    <t>市　郡</t>
    <rPh sb="0" eb="1">
      <t>シ</t>
    </rPh>
    <rPh sb="2" eb="3">
      <t>グン</t>
    </rPh>
    <phoneticPr fontId="2"/>
  </si>
  <si>
    <t>天　 王</t>
    <rPh sb="0" eb="1">
      <t>テン</t>
    </rPh>
    <rPh sb="3" eb="4">
      <t>オウ</t>
    </rPh>
    <phoneticPr fontId="2"/>
  </si>
  <si>
    <r>
      <t>昭　</t>
    </r>
    <r>
      <rPr>
        <sz val="11"/>
        <rFont val="ＭＳ Ｐゴシック"/>
        <family val="3"/>
        <charset val="128"/>
      </rPr>
      <t xml:space="preserve"> </t>
    </r>
    <r>
      <rPr>
        <sz val="11"/>
        <rFont val="ＭＳ Ｐゴシック"/>
        <family val="3"/>
        <charset val="128"/>
      </rPr>
      <t>和</t>
    </r>
    <r>
      <rPr>
        <sz val="8"/>
        <rFont val="ＭＳ Ｐゴシック"/>
        <family val="3"/>
        <charset val="128"/>
      </rPr>
      <t>(ANS)</t>
    </r>
    <rPh sb="0" eb="1">
      <t>アキラ</t>
    </rPh>
    <rPh sb="3" eb="4">
      <t>ワ</t>
    </rPh>
    <phoneticPr fontId="2"/>
  </si>
  <si>
    <t>船　 越</t>
    <rPh sb="0" eb="1">
      <t>フナ</t>
    </rPh>
    <rPh sb="3" eb="4">
      <t>コ</t>
    </rPh>
    <phoneticPr fontId="2"/>
  </si>
  <si>
    <r>
      <t>脇　</t>
    </r>
    <r>
      <rPr>
        <sz val="11"/>
        <rFont val="ＭＳ Ｐゴシック"/>
        <family val="3"/>
        <charset val="128"/>
      </rPr>
      <t xml:space="preserve"> </t>
    </r>
    <r>
      <rPr>
        <sz val="11"/>
        <rFont val="ＭＳ Ｐゴシック"/>
        <family val="3"/>
        <charset val="128"/>
      </rPr>
      <t>本</t>
    </r>
    <r>
      <rPr>
        <sz val="8"/>
        <rFont val="ＭＳ Ｐゴシック"/>
        <family val="3"/>
        <charset val="128"/>
      </rPr>
      <t>(AYMN)</t>
    </r>
    <rPh sb="0" eb="1">
      <t>ワキ</t>
    </rPh>
    <rPh sb="3" eb="4">
      <t>ホン</t>
    </rPh>
    <phoneticPr fontId="2"/>
  </si>
  <si>
    <t>北　 浦</t>
    <rPh sb="0" eb="1">
      <t>キタ</t>
    </rPh>
    <rPh sb="3" eb="4">
      <t>ウラ</t>
    </rPh>
    <phoneticPr fontId="2"/>
  </si>
  <si>
    <t>琴　 丘</t>
    <rPh sb="0" eb="1">
      <t>コト</t>
    </rPh>
    <rPh sb="3" eb="4">
      <t>オカ</t>
    </rPh>
    <phoneticPr fontId="2"/>
  </si>
  <si>
    <t>八　 竜</t>
    <rPh sb="0" eb="1">
      <t>ハチ</t>
    </rPh>
    <rPh sb="3" eb="4">
      <t>リュウ</t>
    </rPh>
    <phoneticPr fontId="2"/>
  </si>
  <si>
    <r>
      <t>鹿　 渡</t>
    </r>
    <r>
      <rPr>
        <sz val="8"/>
        <rFont val="ＭＳ Ｐゴシック"/>
        <family val="3"/>
        <charset val="128"/>
      </rPr>
      <t>(YMNS)</t>
    </r>
    <rPh sb="0" eb="1">
      <t>シカ</t>
    </rPh>
    <rPh sb="3" eb="4">
      <t>ワタリ</t>
    </rPh>
    <phoneticPr fontId="2"/>
  </si>
  <si>
    <r>
      <t>昭　 和</t>
    </r>
    <r>
      <rPr>
        <sz val="8"/>
        <rFont val="ＭＳ Ｐゴシック"/>
        <family val="3"/>
        <charset val="128"/>
      </rPr>
      <t>(M)</t>
    </r>
    <rPh sb="0" eb="1">
      <t>アキラ</t>
    </rPh>
    <rPh sb="3" eb="4">
      <t>ワ</t>
    </rPh>
    <phoneticPr fontId="2"/>
  </si>
  <si>
    <t>能　 代</t>
    <rPh sb="0" eb="1">
      <t>ノウ</t>
    </rPh>
    <rPh sb="3" eb="4">
      <t>ダイ</t>
    </rPh>
    <phoneticPr fontId="2"/>
  </si>
  <si>
    <r>
      <t>富　 根</t>
    </r>
    <r>
      <rPr>
        <sz val="8"/>
        <rFont val="ＭＳ Ｐゴシック"/>
        <family val="3"/>
        <charset val="128"/>
      </rPr>
      <t>(AMN)</t>
    </r>
    <rPh sb="0" eb="1">
      <t>トミ</t>
    </rPh>
    <rPh sb="3" eb="4">
      <t>ネ</t>
    </rPh>
    <phoneticPr fontId="2"/>
  </si>
  <si>
    <t>牛　 島</t>
    <phoneticPr fontId="2"/>
  </si>
  <si>
    <t>新　 屋</t>
    <phoneticPr fontId="2"/>
  </si>
  <si>
    <t>割　 山</t>
    <phoneticPr fontId="2"/>
  </si>
  <si>
    <r>
      <t>飯　 島</t>
    </r>
    <r>
      <rPr>
        <sz val="8"/>
        <rFont val="ＭＳ Ｐゴシック"/>
        <family val="3"/>
        <charset val="128"/>
      </rPr>
      <t>(SK)</t>
    </r>
    <phoneticPr fontId="2"/>
  </si>
  <si>
    <r>
      <t>追　 分</t>
    </r>
    <r>
      <rPr>
        <sz val="8"/>
        <rFont val="ＭＳ Ｐゴシック"/>
        <family val="3"/>
        <charset val="128"/>
      </rPr>
      <t>(NS)</t>
    </r>
    <phoneticPr fontId="2"/>
  </si>
  <si>
    <t>頁合計</t>
    <rPh sb="0" eb="1">
      <t>ページ</t>
    </rPh>
    <rPh sb="1" eb="3">
      <t>ゴウケイ</t>
    </rPh>
    <phoneticPr fontId="2"/>
  </si>
  <si>
    <r>
      <t>浅　</t>
    </r>
    <r>
      <rPr>
        <sz val="11"/>
        <rFont val="ＭＳ Ｐゴシック"/>
        <family val="3"/>
        <charset val="128"/>
      </rPr>
      <t xml:space="preserve"> </t>
    </r>
    <r>
      <rPr>
        <sz val="11"/>
        <rFont val="ＭＳ Ｐゴシック"/>
        <family val="3"/>
        <charset val="128"/>
      </rPr>
      <t>舞</t>
    </r>
    <r>
      <rPr>
        <sz val="8"/>
        <rFont val="ＭＳ Ｐゴシック"/>
        <family val="3"/>
        <charset val="128"/>
      </rPr>
      <t>(K)</t>
    </r>
    <rPh sb="0" eb="1">
      <t>アサ</t>
    </rPh>
    <rPh sb="3" eb="4">
      <t>マイ</t>
    </rPh>
    <phoneticPr fontId="2"/>
  </si>
  <si>
    <t>沼　 館</t>
    <rPh sb="0" eb="1">
      <t>ヌマ</t>
    </rPh>
    <rPh sb="3" eb="4">
      <t>タテ</t>
    </rPh>
    <phoneticPr fontId="2"/>
  </si>
  <si>
    <r>
      <t>横　</t>
    </r>
    <r>
      <rPr>
        <sz val="11"/>
        <rFont val="ＭＳ Ｐゴシック"/>
        <family val="3"/>
        <charset val="128"/>
      </rPr>
      <t xml:space="preserve"> </t>
    </r>
    <r>
      <rPr>
        <sz val="11"/>
        <rFont val="ＭＳ Ｐゴシック"/>
        <family val="3"/>
        <charset val="128"/>
      </rPr>
      <t>堀</t>
    </r>
    <r>
      <rPr>
        <sz val="8"/>
        <rFont val="ＭＳ Ｐゴシック"/>
        <family val="3"/>
        <charset val="128"/>
      </rPr>
      <t>(AMNS)</t>
    </r>
    <rPh sb="0" eb="1">
      <t>ヨコ</t>
    </rPh>
    <rPh sb="3" eb="4">
      <t>ホリ</t>
    </rPh>
    <phoneticPr fontId="2"/>
  </si>
  <si>
    <t>川　 連</t>
    <rPh sb="0" eb="1">
      <t>カワ</t>
    </rPh>
    <rPh sb="3" eb="4">
      <t>レン</t>
    </rPh>
    <phoneticPr fontId="2"/>
  </si>
  <si>
    <r>
      <t>稲　</t>
    </r>
    <r>
      <rPr>
        <sz val="11"/>
        <rFont val="ＭＳ Ｐゴシック"/>
        <family val="3"/>
        <charset val="128"/>
      </rPr>
      <t xml:space="preserve"> </t>
    </r>
    <r>
      <rPr>
        <sz val="11"/>
        <rFont val="ＭＳ Ｐゴシック"/>
        <family val="3"/>
        <charset val="128"/>
      </rPr>
      <t>庭</t>
    </r>
    <r>
      <rPr>
        <sz val="8"/>
        <rFont val="ＭＳ Ｐゴシック"/>
        <family val="3"/>
        <charset val="128"/>
      </rPr>
      <t>(AYMNS)</t>
    </r>
    <rPh sb="0" eb="1">
      <t>イネ</t>
    </rPh>
    <rPh sb="3" eb="4">
      <t>ニワ</t>
    </rPh>
    <phoneticPr fontId="2"/>
  </si>
  <si>
    <t>三　 輪</t>
    <rPh sb="0" eb="1">
      <t>サン</t>
    </rPh>
    <rPh sb="3" eb="4">
      <t>ワ</t>
    </rPh>
    <phoneticPr fontId="2"/>
  </si>
  <si>
    <r>
      <t>館　</t>
    </r>
    <r>
      <rPr>
        <sz val="11"/>
        <rFont val="ＭＳ Ｐゴシック"/>
        <family val="3"/>
        <charset val="128"/>
      </rPr>
      <t xml:space="preserve"> </t>
    </r>
    <r>
      <rPr>
        <sz val="11"/>
        <rFont val="ＭＳ Ｐゴシック"/>
        <family val="3"/>
        <charset val="128"/>
      </rPr>
      <t>合</t>
    </r>
    <r>
      <rPr>
        <sz val="8"/>
        <rFont val="ＭＳ Ｐゴシック"/>
        <family val="3"/>
        <charset val="128"/>
      </rPr>
      <t>(YMN)</t>
    </r>
    <rPh sb="0" eb="1">
      <t>タテ</t>
    </rPh>
    <rPh sb="3" eb="4">
      <t>ア</t>
    </rPh>
    <phoneticPr fontId="2"/>
  </si>
  <si>
    <r>
      <t>湯　</t>
    </r>
    <r>
      <rPr>
        <sz val="11"/>
        <rFont val="ＭＳ Ｐゴシック"/>
        <family val="3"/>
        <charset val="128"/>
      </rPr>
      <t xml:space="preserve"> </t>
    </r>
    <r>
      <rPr>
        <sz val="11"/>
        <rFont val="ＭＳ Ｐゴシック"/>
        <family val="3"/>
        <charset val="128"/>
      </rPr>
      <t>沢</t>
    </r>
    <r>
      <rPr>
        <sz val="8"/>
        <rFont val="ＭＳ Ｐゴシック"/>
        <family val="3"/>
        <charset val="128"/>
      </rPr>
      <t>(S)</t>
    </r>
    <rPh sb="0" eb="1">
      <t>ユ</t>
    </rPh>
    <rPh sb="3" eb="4">
      <t>ザワ</t>
    </rPh>
    <phoneticPr fontId="2"/>
  </si>
  <si>
    <r>
      <t>横　 手</t>
    </r>
    <r>
      <rPr>
        <sz val="8"/>
        <rFont val="ＭＳ Ｐゴシック"/>
        <family val="3"/>
        <charset val="128"/>
      </rPr>
      <t>(N)</t>
    </r>
    <rPh sb="0" eb="1">
      <t>ヨコ</t>
    </rPh>
    <rPh sb="3" eb="4">
      <t>テ</t>
    </rPh>
    <phoneticPr fontId="2"/>
  </si>
  <si>
    <r>
      <t>金　 沢</t>
    </r>
    <r>
      <rPr>
        <sz val="8"/>
        <rFont val="ＭＳ Ｐゴシック"/>
        <family val="3"/>
        <charset val="128"/>
      </rPr>
      <t>(AMN)</t>
    </r>
    <rPh sb="0" eb="1">
      <t>カネ</t>
    </rPh>
    <rPh sb="3" eb="4">
      <t>ザワ</t>
    </rPh>
    <phoneticPr fontId="2"/>
  </si>
  <si>
    <r>
      <t>浅　 舞</t>
    </r>
    <r>
      <rPr>
        <sz val="8"/>
        <rFont val="ＭＳ Ｐゴシック"/>
        <family val="3"/>
        <charset val="128"/>
      </rPr>
      <t>(AMNS)</t>
    </r>
    <rPh sb="0" eb="1">
      <t>アサ</t>
    </rPh>
    <rPh sb="3" eb="4">
      <t>マイ</t>
    </rPh>
    <phoneticPr fontId="2"/>
  </si>
  <si>
    <r>
      <t>沼　 館</t>
    </r>
    <r>
      <rPr>
        <sz val="8"/>
        <rFont val="ＭＳ Ｐゴシック"/>
        <family val="3"/>
        <charset val="128"/>
      </rPr>
      <t>(AMNSK)</t>
    </r>
    <rPh sb="0" eb="1">
      <t>ヌマ</t>
    </rPh>
    <rPh sb="3" eb="4">
      <t>ヤカタ</t>
    </rPh>
    <phoneticPr fontId="2"/>
  </si>
  <si>
    <r>
      <t>横　 堀</t>
    </r>
    <r>
      <rPr>
        <sz val="8"/>
        <rFont val="ＭＳ Ｐゴシック"/>
        <family val="3"/>
        <charset val="128"/>
      </rPr>
      <t>(K)</t>
    </r>
    <rPh sb="0" eb="1">
      <t>ヨコ</t>
    </rPh>
    <rPh sb="3" eb="4">
      <t>ホリ</t>
    </rPh>
    <phoneticPr fontId="2"/>
  </si>
  <si>
    <r>
      <t>駒　 形</t>
    </r>
    <r>
      <rPr>
        <sz val="8"/>
        <rFont val="ＭＳ Ｐゴシック"/>
        <family val="3"/>
        <charset val="128"/>
      </rPr>
      <t>(AMNS)</t>
    </r>
    <rPh sb="0" eb="1">
      <t>コマ</t>
    </rPh>
    <rPh sb="3" eb="4">
      <t>カタチ</t>
    </rPh>
    <phoneticPr fontId="2"/>
  </si>
  <si>
    <t>南　 外</t>
    <rPh sb="0" eb="1">
      <t>ミナミ</t>
    </rPh>
    <rPh sb="3" eb="4">
      <t>ソト</t>
    </rPh>
    <phoneticPr fontId="2"/>
  </si>
  <si>
    <t>協　 和</t>
    <rPh sb="0" eb="1">
      <t>キョウ</t>
    </rPh>
    <rPh sb="3" eb="4">
      <t>ワ</t>
    </rPh>
    <phoneticPr fontId="2"/>
  </si>
  <si>
    <t>太　 田</t>
    <rPh sb="0" eb="1">
      <t>フト</t>
    </rPh>
    <rPh sb="3" eb="4">
      <t>タ</t>
    </rPh>
    <phoneticPr fontId="2"/>
  </si>
  <si>
    <t>中　 仙</t>
    <rPh sb="0" eb="1">
      <t>ナカ</t>
    </rPh>
    <rPh sb="3" eb="4">
      <t>セン</t>
    </rPh>
    <phoneticPr fontId="2"/>
  </si>
  <si>
    <t>千　 屋</t>
    <rPh sb="0" eb="1">
      <t>セン</t>
    </rPh>
    <rPh sb="3" eb="4">
      <t>ヤ</t>
    </rPh>
    <phoneticPr fontId="2"/>
  </si>
  <si>
    <r>
      <t>大　 曲</t>
    </r>
    <r>
      <rPr>
        <sz val="8"/>
        <rFont val="ＭＳ Ｐゴシック"/>
        <family val="3"/>
        <charset val="128"/>
      </rPr>
      <t>(N)</t>
    </r>
    <rPh sb="0" eb="1">
      <t>オオ</t>
    </rPh>
    <rPh sb="3" eb="4">
      <t>キョク</t>
    </rPh>
    <phoneticPr fontId="2"/>
  </si>
  <si>
    <r>
      <t>横　 沢</t>
    </r>
    <r>
      <rPr>
        <sz val="8"/>
        <rFont val="ＭＳ Ｐゴシック"/>
        <family val="3"/>
        <charset val="128"/>
      </rPr>
      <t>(AMN)</t>
    </r>
    <rPh sb="0" eb="1">
      <t>ヨコ</t>
    </rPh>
    <rPh sb="3" eb="4">
      <t>ザワ</t>
    </rPh>
    <phoneticPr fontId="2"/>
  </si>
  <si>
    <t xml:space="preserve"> 由利本荘市</t>
    <rPh sb="1" eb="3">
      <t>ユリ</t>
    </rPh>
    <rPh sb="3" eb="6">
      <t>ホンジョウシ</t>
    </rPh>
    <phoneticPr fontId="2"/>
  </si>
  <si>
    <r>
      <t>道　 川</t>
    </r>
    <r>
      <rPr>
        <sz val="8"/>
        <rFont val="ＭＳ Ｐゴシック"/>
        <family val="3"/>
        <charset val="128"/>
      </rPr>
      <t>(AYMN)</t>
    </r>
    <rPh sb="0" eb="1">
      <t>ドウ</t>
    </rPh>
    <rPh sb="3" eb="4">
      <t>カワ</t>
    </rPh>
    <phoneticPr fontId="2"/>
  </si>
  <si>
    <r>
      <t>亀　 田</t>
    </r>
    <r>
      <rPr>
        <sz val="8"/>
        <rFont val="ＭＳ Ｐゴシック"/>
        <family val="3"/>
        <charset val="128"/>
      </rPr>
      <t>(AYMN)</t>
    </r>
    <rPh sb="0" eb="1">
      <t>カメ</t>
    </rPh>
    <rPh sb="3" eb="4">
      <t>タ</t>
    </rPh>
    <phoneticPr fontId="2"/>
  </si>
  <si>
    <t>前　 郷</t>
    <rPh sb="0" eb="1">
      <t>マエ</t>
    </rPh>
    <rPh sb="3" eb="4">
      <t>キョウ</t>
    </rPh>
    <phoneticPr fontId="2"/>
  </si>
  <si>
    <t>矢　 島</t>
    <rPh sb="0" eb="1">
      <t>ヤ</t>
    </rPh>
    <rPh sb="3" eb="4">
      <t>シマ</t>
    </rPh>
    <phoneticPr fontId="2"/>
  </si>
  <si>
    <t>伏　 見</t>
    <rPh sb="0" eb="1">
      <t>フク</t>
    </rPh>
    <rPh sb="3" eb="4">
      <t>ミ</t>
    </rPh>
    <phoneticPr fontId="2"/>
  </si>
  <si>
    <t>笹　 子</t>
    <rPh sb="0" eb="1">
      <t>ササ</t>
    </rPh>
    <rPh sb="3" eb="4">
      <t>コ</t>
    </rPh>
    <phoneticPr fontId="2"/>
  </si>
  <si>
    <t>直　 根</t>
    <rPh sb="0" eb="1">
      <t>チョク</t>
    </rPh>
    <rPh sb="3" eb="4">
      <t>ネ</t>
    </rPh>
    <phoneticPr fontId="2"/>
  </si>
  <si>
    <t>西　 目</t>
    <rPh sb="0" eb="1">
      <t>ニシ</t>
    </rPh>
    <rPh sb="3" eb="4">
      <t>メ</t>
    </rPh>
    <phoneticPr fontId="2"/>
  </si>
  <si>
    <r>
      <t>象　 潟</t>
    </r>
    <r>
      <rPr>
        <sz val="8"/>
        <rFont val="ＭＳ Ｐゴシック"/>
        <family val="3"/>
        <charset val="128"/>
      </rPr>
      <t>(AYMNS)</t>
    </r>
    <rPh sb="0" eb="1">
      <t>ゾウ</t>
    </rPh>
    <rPh sb="3" eb="4">
      <t>カタ</t>
    </rPh>
    <phoneticPr fontId="2"/>
  </si>
  <si>
    <r>
      <t>本　 荘</t>
    </r>
    <r>
      <rPr>
        <sz val="8"/>
        <rFont val="ＭＳ Ｐゴシック"/>
        <family val="3"/>
        <charset val="128"/>
      </rPr>
      <t>(N)</t>
    </r>
    <rPh sb="0" eb="1">
      <t>モト</t>
    </rPh>
    <rPh sb="3" eb="4">
      <t>ソウ</t>
    </rPh>
    <phoneticPr fontId="2"/>
  </si>
  <si>
    <r>
      <t>前　 郷</t>
    </r>
    <r>
      <rPr>
        <sz val="8"/>
        <rFont val="ＭＳ Ｐゴシック"/>
        <family val="3"/>
        <charset val="128"/>
      </rPr>
      <t>(AMN)</t>
    </r>
    <rPh sb="0" eb="1">
      <t>マエ</t>
    </rPh>
    <rPh sb="3" eb="4">
      <t>キョウ</t>
    </rPh>
    <phoneticPr fontId="2"/>
  </si>
  <si>
    <r>
      <t>鮎　 川</t>
    </r>
    <r>
      <rPr>
        <sz val="8"/>
        <rFont val="ＭＳ Ｐゴシック"/>
        <family val="3"/>
        <charset val="128"/>
      </rPr>
      <t>(AM)</t>
    </r>
    <rPh sb="0" eb="1">
      <t>アユ</t>
    </rPh>
    <rPh sb="3" eb="4">
      <t>カワ</t>
    </rPh>
    <phoneticPr fontId="2"/>
  </si>
  <si>
    <r>
      <t>金　 浦</t>
    </r>
    <r>
      <rPr>
        <sz val="8"/>
        <rFont val="ＭＳ Ｐゴシック"/>
        <family val="3"/>
        <charset val="128"/>
      </rPr>
      <t>(AMNS)</t>
    </r>
    <rPh sb="0" eb="1">
      <t>キン</t>
    </rPh>
    <rPh sb="3" eb="4">
      <t>ウラ</t>
    </rPh>
    <phoneticPr fontId="2"/>
  </si>
  <si>
    <t>頁合計</t>
    <rPh sb="0" eb="1">
      <t>ページ</t>
    </rPh>
    <phoneticPr fontId="2"/>
  </si>
  <si>
    <t>折込広告の申込は原則として、当部数表の申込書</t>
    <phoneticPr fontId="2"/>
  </si>
  <si>
    <t>大 　湯</t>
    <rPh sb="0" eb="1">
      <t>オオ</t>
    </rPh>
    <rPh sb="3" eb="4">
      <t>ユ</t>
    </rPh>
    <phoneticPr fontId="2"/>
  </si>
  <si>
    <t>錦　 木</t>
    <rPh sb="0" eb="1">
      <t>ニシキ</t>
    </rPh>
    <rPh sb="3" eb="4">
      <t>キ</t>
    </rPh>
    <phoneticPr fontId="2"/>
  </si>
  <si>
    <t>鷹　 巣</t>
    <rPh sb="0" eb="1">
      <t>タカ</t>
    </rPh>
    <rPh sb="3" eb="4">
      <t>ス</t>
    </rPh>
    <phoneticPr fontId="2"/>
  </si>
  <si>
    <r>
      <t>合　 川</t>
    </r>
    <r>
      <rPr>
        <sz val="8"/>
        <rFont val="ＭＳ Ｐゴシック"/>
        <family val="3"/>
        <charset val="128"/>
      </rPr>
      <t>(YMNH)</t>
    </r>
    <rPh sb="0" eb="1">
      <t>ゴウ</t>
    </rPh>
    <rPh sb="3" eb="4">
      <t>カワ</t>
    </rPh>
    <phoneticPr fontId="2"/>
  </si>
  <si>
    <r>
      <t>産経 秋田</t>
    </r>
    <r>
      <rPr>
        <sz val="8"/>
        <rFont val="ＭＳ Ｐゴシック"/>
        <family val="3"/>
        <charset val="128"/>
      </rPr>
      <t>(K)</t>
    </r>
    <phoneticPr fontId="2"/>
  </si>
  <si>
    <r>
      <t>毎日 能代</t>
    </r>
    <r>
      <rPr>
        <sz val="8"/>
        <rFont val="ＭＳ Ｐゴシック"/>
        <family val="3"/>
        <charset val="128"/>
      </rPr>
      <t>(N)</t>
    </r>
    <rPh sb="0" eb="2">
      <t>マイニチ</t>
    </rPh>
    <rPh sb="3" eb="5">
      <t>ノシロ</t>
    </rPh>
    <phoneticPr fontId="2"/>
  </si>
  <si>
    <r>
      <t>産経 金沢</t>
    </r>
    <r>
      <rPr>
        <sz val="8"/>
        <rFont val="ＭＳ Ｐゴシック"/>
        <family val="3"/>
        <charset val="128"/>
      </rPr>
      <t>(K)</t>
    </r>
    <rPh sb="0" eb="2">
      <t>サンケイ</t>
    </rPh>
    <rPh sb="3" eb="4">
      <t>カネ</t>
    </rPh>
    <rPh sb="4" eb="5">
      <t>ザワ</t>
    </rPh>
    <phoneticPr fontId="2"/>
  </si>
  <si>
    <t>河北 湯沢</t>
    <rPh sb="0" eb="2">
      <t>カホク</t>
    </rPh>
    <rPh sb="3" eb="5">
      <t>ユザワ</t>
    </rPh>
    <phoneticPr fontId="2"/>
  </si>
  <si>
    <t>河北 川連</t>
    <rPh sb="0" eb="2">
      <t>カホク</t>
    </rPh>
    <rPh sb="3" eb="4">
      <t>カワ</t>
    </rPh>
    <rPh sb="4" eb="5">
      <t>レン</t>
    </rPh>
    <phoneticPr fontId="2"/>
  </si>
  <si>
    <t>河北 稲庭</t>
    <rPh sb="0" eb="2">
      <t>カホク</t>
    </rPh>
    <rPh sb="3" eb="4">
      <t>イナ</t>
    </rPh>
    <rPh sb="4" eb="5">
      <t>ニワ</t>
    </rPh>
    <phoneticPr fontId="2"/>
  </si>
  <si>
    <r>
      <t>花　 岡</t>
    </r>
    <r>
      <rPr>
        <sz val="8"/>
        <rFont val="ＭＳ Ｐゴシック"/>
        <family val="3"/>
        <charset val="128"/>
      </rPr>
      <t>(AYMNS)</t>
    </r>
    <rPh sb="0" eb="1">
      <t>ハナ</t>
    </rPh>
    <rPh sb="3" eb="4">
      <t>オカ</t>
    </rPh>
    <phoneticPr fontId="2"/>
  </si>
  <si>
    <t>小　 坂</t>
    <rPh sb="0" eb="1">
      <t>ショウ</t>
    </rPh>
    <rPh sb="3" eb="4">
      <t>サカ</t>
    </rPh>
    <phoneticPr fontId="2"/>
  </si>
  <si>
    <t>（旧琴丘町）　　　　　 　　(旧八竜町)</t>
    <rPh sb="1" eb="2">
      <t>キュウ</t>
    </rPh>
    <rPh sb="2" eb="5">
      <t>コトオカマチ</t>
    </rPh>
    <rPh sb="15" eb="16">
      <t>キュウ</t>
    </rPh>
    <rPh sb="16" eb="19">
      <t>ハチリュウマチ</t>
    </rPh>
    <phoneticPr fontId="2"/>
  </si>
  <si>
    <t>〒010-1412 秋田県秋田市御所野下堤２丁目１－６</t>
    <phoneticPr fontId="2"/>
  </si>
  <si>
    <t>注）当社部数表は市郡別の表示になっておりますが、それ以外の市町村を担当している場合がございますので、　　　   　　必ず下記販売店情報をご確認ください。　　　　　　　　　　　　　　　　　　　　　　　　　　　　　　　　　　　　　　　　             　　　　　　　</t>
    <phoneticPr fontId="2"/>
  </si>
  <si>
    <t>秋田県新聞折込広告部数表</t>
    <rPh sb="7" eb="9">
      <t>コウコク</t>
    </rPh>
    <phoneticPr fontId="2"/>
  </si>
  <si>
    <t>HomePage　http://www.sic-akita.co.jp/</t>
    <phoneticPr fontId="2"/>
  </si>
  <si>
    <r>
      <t>中　 仙</t>
    </r>
    <r>
      <rPr>
        <sz val="8"/>
        <rFont val="ＭＳ Ｐゴシック"/>
        <family val="3"/>
        <charset val="128"/>
      </rPr>
      <t>(AMNS)</t>
    </r>
    <rPh sb="0" eb="1">
      <t>ナカ</t>
    </rPh>
    <rPh sb="3" eb="4">
      <t>セン</t>
    </rPh>
    <phoneticPr fontId="2"/>
  </si>
  <si>
    <t>大   館</t>
    <rPh sb="0" eb="1">
      <t>ダイ</t>
    </rPh>
    <rPh sb="4" eb="5">
      <t>カン</t>
    </rPh>
    <phoneticPr fontId="2"/>
  </si>
  <si>
    <t>ロ、物件の住所、敷地面積、建物面積、価格が書かれていないもの</t>
  </si>
  <si>
    <t>ハ、近くの駅や停留所からの距離や時間がないもの</t>
  </si>
  <si>
    <t>北秋田</t>
    <rPh sb="0" eb="3">
      <t>キタアキタ</t>
    </rPh>
    <phoneticPr fontId="2"/>
  </si>
  <si>
    <t>○その他、公序良俗に反する恐れのあるもの。</t>
    <rPh sb="3" eb="4">
      <t>タ</t>
    </rPh>
    <phoneticPr fontId="2"/>
  </si>
  <si>
    <t>○選挙に関するもの。</t>
    <phoneticPr fontId="2"/>
  </si>
  <si>
    <t>は取り扱いません。</t>
    <phoneticPr fontId="2"/>
  </si>
  <si>
    <t>これらについては、広告主において秋田県建築住宅課または秋田県宅地建物取引業協会と連絡の上、その指導を受けてください。</t>
    <phoneticPr fontId="2"/>
  </si>
  <si>
    <t>※６</t>
    <phoneticPr fontId="2"/>
  </si>
  <si>
    <t>（折込地区によって搬入場所が変わることはございません。）</t>
    <rPh sb="1" eb="3">
      <t>オリコミ</t>
    </rPh>
    <rPh sb="3" eb="5">
      <t>チク</t>
    </rPh>
    <rPh sb="9" eb="11">
      <t>ハンニュウ</t>
    </rPh>
    <rPh sb="11" eb="13">
      <t>バショ</t>
    </rPh>
    <rPh sb="14" eb="15">
      <t>カ</t>
    </rPh>
    <phoneticPr fontId="39"/>
  </si>
  <si>
    <t>○特に厚い紙質のもの、および紙以外の材料を使用したり、著しく変形のもの。その他、本来の秋田魁新報配達業に支障を来す恐れのあるもの。</t>
    <rPh sb="43" eb="45">
      <t>アキタ</t>
    </rPh>
    <rPh sb="45" eb="46">
      <t>サキガケ</t>
    </rPh>
    <rPh sb="46" eb="48">
      <t>シンポウ</t>
    </rPh>
    <phoneticPr fontId="2"/>
  </si>
  <si>
    <t>公職選挙候補者による選挙期間中の折込広告は、公職選挙法に定められたものに限り取り扱う。各政党の政策ＰＲならびに意見で、主体（発行責任者）が明確であるものについては、その都度、取り扱いの可否を決定する。ただし、選挙期間前でも、立候補が予測されている人物の名前が記載されたもの、支持団体の推薦など、事前運動と推量される恐れのあるものについては、選挙管理委員会などに照会のうえ判断する。</t>
    <rPh sb="126" eb="128">
      <t>ナマエ</t>
    </rPh>
    <rPh sb="157" eb="158">
      <t>オソ</t>
    </rPh>
    <rPh sb="170" eb="172">
      <t>センキョ</t>
    </rPh>
    <rPh sb="172" eb="174">
      <t>カンリ</t>
    </rPh>
    <rPh sb="174" eb="177">
      <t>イインカイ</t>
    </rPh>
    <rPh sb="180" eb="182">
      <t>ショウカイ</t>
    </rPh>
    <rPh sb="185" eb="187">
      <t>ハンダン</t>
    </rPh>
    <phoneticPr fontId="2"/>
  </si>
  <si>
    <t>求人は職業安定法、労働基準法、児童福祉法などの関係法令に違反しないこと。雇用主、応募資格、従事する職務の内容、勤務条件、給与などを明確にすること。</t>
    <rPh sb="25" eb="27">
      <t>ホウレイ</t>
    </rPh>
    <phoneticPr fontId="2"/>
  </si>
  <si>
    <t>保険金目当てとみられる代理店、特約店、チェーン店募集や、金品の提供を求めたり、初心者でも簡単にもうかり、すぐに高収入を得られるような内容のサイドビジネスは取り扱いません。</t>
    <phoneticPr fontId="2"/>
  </si>
  <si>
    <t>※その他、上記各項目で判断し難いものは「秋田魁新報広告掲載基準」を準用し、秋田魁新報社が不適当と決定したものは取り扱いません。</t>
    <phoneticPr fontId="2"/>
  </si>
  <si>
    <t>　（年末年始・ゴールデンウィーク・夏季休業時等）</t>
    <rPh sb="17" eb="19">
      <t>カキ</t>
    </rPh>
    <phoneticPr fontId="2"/>
  </si>
  <si>
    <r>
      <t>角　 館</t>
    </r>
    <r>
      <rPr>
        <sz val="8"/>
        <rFont val="ＭＳ Ｐゴシック"/>
        <family val="3"/>
        <charset val="128"/>
      </rPr>
      <t>(AM)</t>
    </r>
    <rPh sb="0" eb="1">
      <t>カク</t>
    </rPh>
    <rPh sb="3" eb="4">
      <t>ヤカタ</t>
    </rPh>
    <phoneticPr fontId="2"/>
  </si>
  <si>
    <r>
      <t>角　 館</t>
    </r>
    <r>
      <rPr>
        <sz val="8"/>
        <rFont val="ＭＳ Ｐゴシック"/>
        <family val="3"/>
        <charset val="128"/>
      </rPr>
      <t>(NSK)</t>
    </r>
    <rPh sb="0" eb="1">
      <t>カク</t>
    </rPh>
    <rPh sb="3" eb="4">
      <t>ヤカタ</t>
    </rPh>
    <phoneticPr fontId="2"/>
  </si>
  <si>
    <r>
      <t>六　 郷</t>
    </r>
    <r>
      <rPr>
        <sz val="8"/>
        <rFont val="ＭＳ Ｐゴシック"/>
        <family val="3"/>
        <charset val="128"/>
      </rPr>
      <t>(AYMNS)</t>
    </r>
    <rPh sb="0" eb="1">
      <t>ロッ</t>
    </rPh>
    <rPh sb="3" eb="4">
      <t>キョウ</t>
    </rPh>
    <phoneticPr fontId="2"/>
  </si>
  <si>
    <r>
      <t>神　 代</t>
    </r>
    <r>
      <rPr>
        <sz val="8"/>
        <rFont val="ＭＳ Ｐゴシック"/>
        <family val="3"/>
        <charset val="128"/>
      </rPr>
      <t>（AM)</t>
    </r>
    <rPh sb="0" eb="1">
      <t>カミ</t>
    </rPh>
    <rPh sb="3" eb="4">
      <t>ダイ</t>
    </rPh>
    <phoneticPr fontId="2"/>
  </si>
  <si>
    <t>頁合計</t>
    <rPh sb="0" eb="1">
      <t>ペイジ</t>
    </rPh>
    <phoneticPr fontId="2"/>
  </si>
  <si>
    <t>※１</t>
    <phoneticPr fontId="2"/>
  </si>
  <si>
    <t>※２</t>
    <phoneticPr fontId="2"/>
  </si>
  <si>
    <t>※３</t>
    <phoneticPr fontId="2"/>
  </si>
  <si>
    <t>※４</t>
    <phoneticPr fontId="2"/>
  </si>
  <si>
    <t>※５</t>
    <phoneticPr fontId="2"/>
  </si>
  <si>
    <t>※６</t>
    <phoneticPr fontId="2"/>
  </si>
  <si>
    <t>※７</t>
    <phoneticPr fontId="2"/>
  </si>
  <si>
    <r>
      <t>院　 内</t>
    </r>
    <r>
      <rPr>
        <sz val="8"/>
        <rFont val="ＭＳ Ｐゴシック"/>
        <family val="3"/>
        <charset val="128"/>
      </rPr>
      <t>(AS)</t>
    </r>
    <rPh sb="0" eb="1">
      <t>イン</t>
    </rPh>
    <rPh sb="3" eb="4">
      <t>ナイ</t>
    </rPh>
    <phoneticPr fontId="2"/>
  </si>
  <si>
    <t>秋田魁新報折込広告取扱基準（９ページ）に反す</t>
    <phoneticPr fontId="2"/>
  </si>
  <si>
    <t>　　秋田市</t>
    <rPh sb="2" eb="4">
      <t>アキタ</t>
    </rPh>
    <rPh sb="4" eb="5">
      <t>シ</t>
    </rPh>
    <phoneticPr fontId="2"/>
  </si>
  <si>
    <t>　　潟上市</t>
    <rPh sb="2" eb="3">
      <t>カタ</t>
    </rPh>
    <rPh sb="3" eb="4">
      <t>ウエ</t>
    </rPh>
    <rPh sb="4" eb="5">
      <t>シ</t>
    </rPh>
    <phoneticPr fontId="2"/>
  </si>
  <si>
    <t>　　男鹿市</t>
    <rPh sb="2" eb="5">
      <t>オガシ</t>
    </rPh>
    <phoneticPr fontId="2"/>
  </si>
  <si>
    <t>　　南秋田郡</t>
    <rPh sb="2" eb="6">
      <t>ミナミアキタグン</t>
    </rPh>
    <phoneticPr fontId="2"/>
  </si>
  <si>
    <t>　　能代市</t>
    <rPh sb="2" eb="5">
      <t>ノシロシ</t>
    </rPh>
    <phoneticPr fontId="2"/>
  </si>
  <si>
    <t>　　山本郡</t>
    <rPh sb="2" eb="5">
      <t>ヤマモトグン</t>
    </rPh>
    <phoneticPr fontId="2"/>
  </si>
  <si>
    <t>　　横手市</t>
    <rPh sb="2" eb="5">
      <t>ヨコテシ</t>
    </rPh>
    <phoneticPr fontId="2"/>
  </si>
  <si>
    <t>　　湯沢市</t>
    <rPh sb="2" eb="5">
      <t>ユザワシ</t>
    </rPh>
    <phoneticPr fontId="2"/>
  </si>
  <si>
    <t>　　雄勝郡</t>
    <rPh sb="2" eb="5">
      <t>オガチグン</t>
    </rPh>
    <phoneticPr fontId="2"/>
  </si>
  <si>
    <t>　　大仙市</t>
    <rPh sb="2" eb="3">
      <t>ダイ</t>
    </rPh>
    <rPh sb="3" eb="4">
      <t>セン</t>
    </rPh>
    <rPh sb="4" eb="5">
      <t>シ</t>
    </rPh>
    <phoneticPr fontId="2"/>
  </si>
  <si>
    <t>　　仙北市</t>
    <rPh sb="2" eb="4">
      <t>センボク</t>
    </rPh>
    <rPh sb="4" eb="5">
      <t>シ</t>
    </rPh>
    <phoneticPr fontId="2"/>
  </si>
  <si>
    <t>　　仙北郡</t>
    <rPh sb="2" eb="5">
      <t>センボクグン</t>
    </rPh>
    <phoneticPr fontId="2"/>
  </si>
  <si>
    <t>　　由利本荘市</t>
    <rPh sb="2" eb="4">
      <t>ユリ</t>
    </rPh>
    <rPh sb="4" eb="7">
      <t>ホンジョウシ</t>
    </rPh>
    <phoneticPr fontId="2"/>
  </si>
  <si>
    <t>　　にかほ市</t>
    <rPh sb="5" eb="6">
      <t>シ</t>
    </rPh>
    <phoneticPr fontId="2"/>
  </si>
  <si>
    <t>　　鹿角市</t>
    <rPh sb="2" eb="3">
      <t>シカ</t>
    </rPh>
    <rPh sb="3" eb="4">
      <t>ツノ</t>
    </rPh>
    <rPh sb="4" eb="5">
      <t>シ</t>
    </rPh>
    <phoneticPr fontId="2"/>
  </si>
  <si>
    <t>　　鹿角郡</t>
    <rPh sb="2" eb="3">
      <t>シカ</t>
    </rPh>
    <rPh sb="3" eb="4">
      <t>ツノ</t>
    </rPh>
    <rPh sb="4" eb="5">
      <t>グン</t>
    </rPh>
    <phoneticPr fontId="2"/>
  </si>
  <si>
    <t>　　北秋田市</t>
    <rPh sb="2" eb="3">
      <t>キタ</t>
    </rPh>
    <rPh sb="3" eb="5">
      <t>アキタ</t>
    </rPh>
    <rPh sb="5" eb="6">
      <t>シ</t>
    </rPh>
    <phoneticPr fontId="2"/>
  </si>
  <si>
    <t>　　北秋田郡</t>
    <rPh sb="2" eb="3">
      <t>キタ</t>
    </rPh>
    <rPh sb="3" eb="5">
      <t>アキタ</t>
    </rPh>
    <rPh sb="5" eb="6">
      <t>グン</t>
    </rPh>
    <phoneticPr fontId="2"/>
  </si>
  <si>
    <t>　　大館市</t>
    <rPh sb="2" eb="5">
      <t>オオダテシ</t>
    </rPh>
    <phoneticPr fontId="2"/>
  </si>
  <si>
    <r>
      <t>前   田</t>
    </r>
    <r>
      <rPr>
        <sz val="8"/>
        <rFont val="ＭＳ Ｐゴシック"/>
        <family val="3"/>
        <charset val="128"/>
      </rPr>
      <t>(AYMNH)</t>
    </r>
    <rPh sb="0" eb="1">
      <t>マエ</t>
    </rPh>
    <rPh sb="4" eb="5">
      <t>タ</t>
    </rPh>
    <phoneticPr fontId="2"/>
  </si>
  <si>
    <r>
      <t>阿   仁</t>
    </r>
    <r>
      <rPr>
        <sz val="8"/>
        <rFont val="ＭＳ Ｐゴシック"/>
        <family val="3"/>
        <charset val="128"/>
      </rPr>
      <t>(AYMNH)</t>
    </r>
    <rPh sb="0" eb="1">
      <t>クマ</t>
    </rPh>
    <rPh sb="4" eb="5">
      <t>ジン</t>
    </rPh>
    <phoneticPr fontId="2"/>
  </si>
  <si>
    <r>
      <t>西　 目</t>
    </r>
    <r>
      <rPr>
        <sz val="8"/>
        <rFont val="ＭＳ Ｐゴシック"/>
        <family val="3"/>
        <charset val="128"/>
      </rPr>
      <t>(MS)</t>
    </r>
    <rPh sb="0" eb="1">
      <t>ニシ</t>
    </rPh>
    <rPh sb="3" eb="4">
      <t>メ</t>
    </rPh>
    <phoneticPr fontId="2"/>
  </si>
  <si>
    <r>
      <t>松</t>
    </r>
    <r>
      <rPr>
        <sz val="11"/>
        <rFont val="ＭＳ ゴシック"/>
        <family val="3"/>
        <charset val="128"/>
      </rPr>
      <t>ヶ</t>
    </r>
    <r>
      <rPr>
        <sz val="11"/>
        <rFont val="ＭＳ Ｐゴシック"/>
        <family val="3"/>
        <charset val="128"/>
      </rPr>
      <t>崎</t>
    </r>
    <r>
      <rPr>
        <sz val="8"/>
        <rFont val="ＭＳ Ｐゴシック"/>
        <family val="3"/>
        <charset val="128"/>
      </rPr>
      <t>(AYMN)</t>
    </r>
    <rPh sb="0" eb="3">
      <t>マツガサキ</t>
    </rPh>
    <phoneticPr fontId="2"/>
  </si>
  <si>
    <t>（休刊日・祝日を除く）となります。</t>
    <rPh sb="5" eb="7">
      <t>シュクジツ</t>
    </rPh>
    <phoneticPr fontId="2"/>
  </si>
  <si>
    <t>※休刊日・祝日が中にはいる場合、その日数分早め</t>
    <rPh sb="5" eb="6">
      <t>シュク</t>
    </rPh>
    <phoneticPr fontId="2"/>
  </si>
  <si>
    <r>
      <rPr>
        <sz val="11"/>
        <rFont val="ＭＳ Ｐゴシック"/>
        <family val="3"/>
        <charset val="128"/>
      </rPr>
      <t>井   川</t>
    </r>
    <r>
      <rPr>
        <sz val="8"/>
        <rFont val="ＭＳ Ｐゴシック"/>
        <family val="3"/>
        <charset val="128"/>
      </rPr>
      <t>(ANS)</t>
    </r>
    <rPh sb="0" eb="1">
      <t>イ</t>
    </rPh>
    <rPh sb="4" eb="5">
      <t>カワ</t>
    </rPh>
    <phoneticPr fontId="2"/>
  </si>
  <si>
    <t>※１</t>
    <phoneticPr fontId="2"/>
  </si>
  <si>
    <t>※8</t>
    <phoneticPr fontId="2"/>
  </si>
  <si>
    <t>※9</t>
    <phoneticPr fontId="2"/>
  </si>
  <si>
    <t>※10</t>
    <phoneticPr fontId="2"/>
  </si>
  <si>
    <r>
      <t>増　 田</t>
    </r>
    <r>
      <rPr>
        <sz val="8"/>
        <rFont val="ＭＳ Ｐゴシック"/>
        <family val="3"/>
        <charset val="128"/>
      </rPr>
      <t>(AMS)</t>
    </r>
    <rPh sb="0" eb="1">
      <t>ゾウ</t>
    </rPh>
    <rPh sb="3" eb="4">
      <t>タ</t>
    </rPh>
    <phoneticPr fontId="2"/>
  </si>
  <si>
    <r>
      <t>大　 森</t>
    </r>
    <r>
      <rPr>
        <sz val="8"/>
        <rFont val="ＭＳ Ｐゴシック"/>
        <family val="3"/>
        <charset val="128"/>
      </rPr>
      <t>(AYMNSK)</t>
    </r>
    <rPh sb="0" eb="1">
      <t>オオ</t>
    </rPh>
    <rPh sb="3" eb="4">
      <t>モリ</t>
    </rPh>
    <phoneticPr fontId="2"/>
  </si>
  <si>
    <r>
      <t>白　 沢</t>
    </r>
    <r>
      <rPr>
        <sz val="8"/>
        <rFont val="ＭＳ Ｐゴシック"/>
        <family val="3"/>
        <charset val="128"/>
      </rPr>
      <t>(AYMN)</t>
    </r>
    <rPh sb="0" eb="1">
      <t>シロ</t>
    </rPh>
    <rPh sb="3" eb="4">
      <t>サワ</t>
    </rPh>
    <phoneticPr fontId="2"/>
  </si>
  <si>
    <t xml:space="preserve"> 前金となります。搬入の締切日時と同じ期日での</t>
    <phoneticPr fontId="2"/>
  </si>
  <si>
    <t xml:space="preserve">  ご入金となります。</t>
    <phoneticPr fontId="2"/>
  </si>
  <si>
    <t>休刊日</t>
    <rPh sb="0" eb="3">
      <t>キュウカンビ</t>
    </rPh>
    <phoneticPr fontId="39"/>
  </si>
  <si>
    <t>新聞</t>
    <rPh sb="0" eb="2">
      <t>シンブン</t>
    </rPh>
    <phoneticPr fontId="39"/>
  </si>
  <si>
    <r>
      <t>田沢湖</t>
    </r>
    <r>
      <rPr>
        <sz val="8"/>
        <rFont val="ＭＳ Ｐゴシック"/>
        <family val="3"/>
        <charset val="128"/>
      </rPr>
      <t>(AYMNSK)</t>
    </r>
    <rPh sb="0" eb="3">
      <t>タザワコ</t>
    </rPh>
    <phoneticPr fontId="2"/>
  </si>
  <si>
    <t>地震や風水害などの自然災害、大規模事故、その他社会</t>
    <rPh sb="22" eb="23">
      <t>タ</t>
    </rPh>
    <rPh sb="23" eb="25">
      <t>シャカイ</t>
    </rPh>
    <phoneticPr fontId="2"/>
  </si>
  <si>
    <t>的混乱を招く事案が発生した場合、ライフラインや交通網が</t>
    <rPh sb="0" eb="1">
      <t>テキ</t>
    </rPh>
    <rPh sb="1" eb="3">
      <t>コンラン</t>
    </rPh>
    <rPh sb="4" eb="5">
      <t>マネ</t>
    </rPh>
    <rPh sb="6" eb="8">
      <t>ジアン</t>
    </rPh>
    <rPh sb="9" eb="11">
      <t>ハッセイ</t>
    </rPh>
    <rPh sb="13" eb="15">
      <t>バアイ</t>
    </rPh>
    <rPh sb="23" eb="25">
      <t>コウツウ</t>
    </rPh>
    <rPh sb="25" eb="26">
      <t>モウ</t>
    </rPh>
    <phoneticPr fontId="2"/>
  </si>
  <si>
    <t>寸断したり、新聞発行本社、新聞販売店、折込会社の建物、</t>
    <rPh sb="0" eb="2">
      <t>スンダン</t>
    </rPh>
    <rPh sb="6" eb="8">
      <t>シンブン</t>
    </rPh>
    <rPh sb="8" eb="10">
      <t>ハッコウ</t>
    </rPh>
    <rPh sb="10" eb="12">
      <t>ホンシャ</t>
    </rPh>
    <rPh sb="13" eb="15">
      <t>シンブン</t>
    </rPh>
    <rPh sb="15" eb="18">
      <t>ハンバイテン</t>
    </rPh>
    <rPh sb="19" eb="21">
      <t>オリコミ</t>
    </rPh>
    <rPh sb="21" eb="23">
      <t>カイシャ</t>
    </rPh>
    <rPh sb="24" eb="26">
      <t>タテモノ</t>
    </rPh>
    <phoneticPr fontId="2"/>
  </si>
  <si>
    <t>機器が被害を受けるなどして、折り込み業務が停止するこ</t>
    <rPh sb="0" eb="2">
      <t>キキ</t>
    </rPh>
    <rPh sb="3" eb="5">
      <t>ヒガイ</t>
    </rPh>
    <rPh sb="6" eb="7">
      <t>ウ</t>
    </rPh>
    <rPh sb="14" eb="15">
      <t>オ</t>
    </rPh>
    <rPh sb="16" eb="17">
      <t>コ</t>
    </rPh>
    <rPh sb="18" eb="20">
      <t>ギョウム</t>
    </rPh>
    <rPh sb="21" eb="23">
      <t>テイシ</t>
    </rPh>
    <phoneticPr fontId="2"/>
  </si>
  <si>
    <t>とも考えられます。こうした場合、広告主様や新聞販売店と</t>
    <rPh sb="2" eb="3">
      <t>カンガ</t>
    </rPh>
    <rPh sb="13" eb="15">
      <t>バアイ</t>
    </rPh>
    <rPh sb="16" eb="19">
      <t>コウコクヌシ</t>
    </rPh>
    <rPh sb="19" eb="20">
      <t>サマ</t>
    </rPh>
    <rPh sb="21" eb="23">
      <t>シンブン</t>
    </rPh>
    <rPh sb="23" eb="26">
      <t>ハンバイテン</t>
    </rPh>
    <phoneticPr fontId="2"/>
  </si>
  <si>
    <t>連絡がとれなくなることも予想され、ご依頼通りの折り込み</t>
    <rPh sb="0" eb="2">
      <t>レンラク</t>
    </rPh>
    <rPh sb="12" eb="14">
      <t>ヨソウ</t>
    </rPh>
    <rPh sb="18" eb="20">
      <t>イライ</t>
    </rPh>
    <rPh sb="20" eb="21">
      <t>ドオ</t>
    </rPh>
    <rPh sb="23" eb="24">
      <t>オ</t>
    </rPh>
    <rPh sb="25" eb="26">
      <t>コ</t>
    </rPh>
    <phoneticPr fontId="2"/>
  </si>
  <si>
    <t>手配、または折り込み中止の手配が出来ない事態が発生</t>
    <rPh sb="0" eb="2">
      <t>テハイ</t>
    </rPh>
    <rPh sb="6" eb="7">
      <t>オ</t>
    </rPh>
    <rPh sb="8" eb="9">
      <t>コ</t>
    </rPh>
    <rPh sb="10" eb="12">
      <t>チュウシ</t>
    </rPh>
    <rPh sb="13" eb="15">
      <t>テハイ</t>
    </rPh>
    <rPh sb="16" eb="18">
      <t>デキ</t>
    </rPh>
    <rPh sb="20" eb="22">
      <t>ジタイ</t>
    </rPh>
    <rPh sb="23" eb="25">
      <t>ハッセイ</t>
    </rPh>
    <phoneticPr fontId="2"/>
  </si>
  <si>
    <t>する可能性があります。</t>
    <rPh sb="2" eb="5">
      <t>カノウセイ</t>
    </rPh>
    <phoneticPr fontId="2"/>
  </si>
  <si>
    <t>業務遂行に最大限の努力をしますが、上記のような場合には、</t>
    <rPh sb="0" eb="2">
      <t>ギョウム</t>
    </rPh>
    <rPh sb="2" eb="4">
      <t>スイコウ</t>
    </rPh>
    <rPh sb="5" eb="8">
      <t>サイダイゲン</t>
    </rPh>
    <rPh sb="9" eb="11">
      <t>ドリョク</t>
    </rPh>
    <rPh sb="17" eb="19">
      <t>ジョウキ</t>
    </rPh>
    <rPh sb="23" eb="25">
      <t>バアイ</t>
    </rPh>
    <phoneticPr fontId="2"/>
  </si>
  <si>
    <t>折り込み広告取扱いの責任の免除をお願いすることになりま</t>
    <rPh sb="0" eb="1">
      <t>オ</t>
    </rPh>
    <rPh sb="2" eb="3">
      <t>コ</t>
    </rPh>
    <rPh sb="4" eb="6">
      <t>コウコク</t>
    </rPh>
    <rPh sb="6" eb="8">
      <t>トリアツカイ</t>
    </rPh>
    <rPh sb="10" eb="12">
      <t>セキニン</t>
    </rPh>
    <rPh sb="13" eb="15">
      <t>メンジョ</t>
    </rPh>
    <rPh sb="17" eb="18">
      <t>ネガ</t>
    </rPh>
    <phoneticPr fontId="2"/>
  </si>
  <si>
    <t>すので、あらかじめご了承ください。</t>
    <rPh sb="10" eb="12">
      <t>リョウショウ</t>
    </rPh>
    <phoneticPr fontId="2"/>
  </si>
  <si>
    <t>※２</t>
    <phoneticPr fontId="2"/>
  </si>
  <si>
    <t>※３</t>
  </si>
  <si>
    <t>※5　魁一日市は、五城目町の一部を含む。</t>
    <rPh sb="3" eb="4">
      <t>サキガケ</t>
    </rPh>
    <rPh sb="4" eb="6">
      <t>イチジツ</t>
    </rPh>
    <rPh sb="6" eb="7">
      <t>シ</t>
    </rPh>
    <phoneticPr fontId="2"/>
  </si>
  <si>
    <t>※4</t>
    <phoneticPr fontId="2"/>
  </si>
  <si>
    <t>※5</t>
    <phoneticPr fontId="2"/>
  </si>
  <si>
    <t>※6</t>
    <phoneticPr fontId="2"/>
  </si>
  <si>
    <t>※7</t>
    <phoneticPr fontId="2"/>
  </si>
  <si>
    <r>
      <t>二ツ井</t>
    </r>
    <r>
      <rPr>
        <sz val="8"/>
        <rFont val="ＭＳ Ｐゴシック"/>
        <family val="3"/>
        <charset val="128"/>
      </rPr>
      <t>(AYMNS)</t>
    </r>
    <rPh sb="0" eb="3">
      <t>フタツイ</t>
    </rPh>
    <phoneticPr fontId="2"/>
  </si>
  <si>
    <r>
      <t>矢　 島</t>
    </r>
    <r>
      <rPr>
        <sz val="8"/>
        <rFont val="ＭＳ Ｐゴシック"/>
        <family val="3"/>
        <charset val="128"/>
      </rPr>
      <t>(AMNS)</t>
    </r>
    <rPh sb="0" eb="1">
      <t>ヤ</t>
    </rPh>
    <rPh sb="3" eb="4">
      <t>シマ</t>
    </rPh>
    <phoneticPr fontId="2"/>
  </si>
  <si>
    <r>
      <t>湯　 沢</t>
    </r>
    <r>
      <rPr>
        <sz val="8"/>
        <rFont val="ＭＳ Ｐゴシック"/>
        <family val="3"/>
        <charset val="128"/>
      </rPr>
      <t>(N)</t>
    </r>
    <rPh sb="0" eb="1">
      <t>ユ</t>
    </rPh>
    <rPh sb="3" eb="4">
      <t>サワ</t>
    </rPh>
    <phoneticPr fontId="2"/>
  </si>
  <si>
    <t>北鹿（朝日）毛馬内</t>
    <rPh sb="0" eb="2">
      <t>ホクロク</t>
    </rPh>
    <rPh sb="3" eb="5">
      <t>アサヒ</t>
    </rPh>
    <rPh sb="6" eb="8">
      <t>ケマ</t>
    </rPh>
    <rPh sb="8" eb="9">
      <t>ナイ</t>
    </rPh>
    <phoneticPr fontId="2"/>
  </si>
  <si>
    <t>北鹿（朝日）大　 湯</t>
    <rPh sb="0" eb="2">
      <t>ホクロク</t>
    </rPh>
    <rPh sb="3" eb="5">
      <t>アサヒ</t>
    </rPh>
    <rPh sb="6" eb="7">
      <t>ダイ</t>
    </rPh>
    <rPh sb="9" eb="10">
      <t>ユ</t>
    </rPh>
    <phoneticPr fontId="2"/>
  </si>
  <si>
    <t>北鹿（読売）花　 輪</t>
    <rPh sb="0" eb="2">
      <t>ホクロク</t>
    </rPh>
    <rPh sb="3" eb="5">
      <t>ヨミウリ</t>
    </rPh>
    <rPh sb="6" eb="7">
      <t>ハナ</t>
    </rPh>
    <rPh sb="9" eb="10">
      <t>ワ</t>
    </rPh>
    <phoneticPr fontId="2"/>
  </si>
  <si>
    <t>北鹿（読売）尾去沢</t>
    <rPh sb="0" eb="2">
      <t>ホクロク</t>
    </rPh>
    <rPh sb="3" eb="5">
      <t>ヨミウリ</t>
    </rPh>
    <rPh sb="6" eb="7">
      <t>オ</t>
    </rPh>
    <rPh sb="7" eb="8">
      <t>サ</t>
    </rPh>
    <rPh sb="8" eb="9">
      <t>サワ</t>
    </rPh>
    <phoneticPr fontId="2"/>
  </si>
  <si>
    <t>北鹿（読売）八幡平</t>
    <rPh sb="0" eb="2">
      <t>ホクロク</t>
    </rPh>
    <rPh sb="3" eb="5">
      <t>ヨミウリ</t>
    </rPh>
    <rPh sb="6" eb="9">
      <t>ハチマンタイ</t>
    </rPh>
    <phoneticPr fontId="2"/>
  </si>
  <si>
    <t>備考</t>
    <rPh sb="0" eb="2">
      <t>ビコウ</t>
    </rPh>
    <phoneticPr fontId="2"/>
  </si>
  <si>
    <t>北鹿（読売）小　 坂</t>
    <rPh sb="0" eb="2">
      <t>ホクロク</t>
    </rPh>
    <rPh sb="3" eb="5">
      <t>ヨミウリ</t>
    </rPh>
    <rPh sb="6" eb="7">
      <t>ショウ</t>
    </rPh>
    <rPh sb="9" eb="10">
      <t>サカ</t>
    </rPh>
    <phoneticPr fontId="2"/>
  </si>
  <si>
    <t>北鹿（朝日）鷹　 巣</t>
    <rPh sb="0" eb="2">
      <t>ホクロク</t>
    </rPh>
    <rPh sb="3" eb="5">
      <t>アサヒ</t>
    </rPh>
    <rPh sb="6" eb="7">
      <t>タカ</t>
    </rPh>
    <rPh sb="9" eb="10">
      <t>ス</t>
    </rPh>
    <phoneticPr fontId="2"/>
  </si>
  <si>
    <t>北　　　鹿　　　新　　　聞</t>
    <rPh sb="0" eb="1">
      <t>キタ</t>
    </rPh>
    <rPh sb="4" eb="5">
      <t>シカ</t>
    </rPh>
    <rPh sb="8" eb="9">
      <t>シン</t>
    </rPh>
    <rPh sb="12" eb="13">
      <t>ブン</t>
    </rPh>
    <phoneticPr fontId="2"/>
  </si>
  <si>
    <t>※１</t>
    <phoneticPr fontId="2"/>
  </si>
  <si>
    <t>北鹿（朝日） 大館中央</t>
    <rPh sb="0" eb="2">
      <t>ホクロク</t>
    </rPh>
    <rPh sb="3" eb="5">
      <t>アサヒ</t>
    </rPh>
    <rPh sb="7" eb="9">
      <t>オオダテ</t>
    </rPh>
    <rPh sb="9" eb="11">
      <t>チュウオウ</t>
    </rPh>
    <phoneticPr fontId="2"/>
  </si>
  <si>
    <t>部数</t>
    <phoneticPr fontId="2"/>
  </si>
  <si>
    <t>申込部数</t>
    <rPh sb="0" eb="2">
      <t>モウシコミ</t>
    </rPh>
    <rPh sb="2" eb="4">
      <t>ブスウ</t>
    </rPh>
    <phoneticPr fontId="2"/>
  </si>
  <si>
    <t>※１</t>
    <phoneticPr fontId="2"/>
  </si>
  <si>
    <t>※１</t>
    <phoneticPr fontId="2"/>
  </si>
  <si>
    <t>※１</t>
    <phoneticPr fontId="2"/>
  </si>
  <si>
    <t>地区計</t>
    <rPh sb="0" eb="2">
      <t>チク</t>
    </rPh>
    <rPh sb="2" eb="3">
      <t>ケイ</t>
    </rPh>
    <phoneticPr fontId="2"/>
  </si>
  <si>
    <t>北秋田郡</t>
    <rPh sb="0" eb="4">
      <t>キタアキタグン</t>
    </rPh>
    <phoneticPr fontId="2"/>
  </si>
  <si>
    <t>鹿角市・鹿角郡</t>
    <rPh sb="0" eb="1">
      <t>シカ</t>
    </rPh>
    <rPh sb="1" eb="2">
      <t>ツノ</t>
    </rPh>
    <rPh sb="2" eb="3">
      <t>シ</t>
    </rPh>
    <rPh sb="4" eb="5">
      <t>シカ</t>
    </rPh>
    <rPh sb="5" eb="6">
      <t>ツノ</t>
    </rPh>
    <rPh sb="6" eb="7">
      <t>グン</t>
    </rPh>
    <phoneticPr fontId="2"/>
  </si>
  <si>
    <t>北秋田市・北秋田郡</t>
    <rPh sb="0" eb="1">
      <t>キタ</t>
    </rPh>
    <rPh sb="1" eb="4">
      <t>アキタシ</t>
    </rPh>
    <rPh sb="5" eb="9">
      <t>キタアキタグン</t>
    </rPh>
    <phoneticPr fontId="2"/>
  </si>
  <si>
    <t>（　）は折込される新聞ではございません。取扱い販売店です。</t>
    <rPh sb="4" eb="6">
      <t>オリコミ</t>
    </rPh>
    <rPh sb="9" eb="11">
      <t>シンブン</t>
    </rPh>
    <rPh sb="20" eb="22">
      <t>トリアツカ</t>
    </rPh>
    <rPh sb="23" eb="26">
      <t>ハンバイテン</t>
    </rPh>
    <phoneticPr fontId="2"/>
  </si>
  <si>
    <t>町村</t>
    <rPh sb="0" eb="1">
      <t>チョウ</t>
    </rPh>
    <rPh sb="1" eb="2">
      <t>ソン</t>
    </rPh>
    <phoneticPr fontId="2"/>
  </si>
  <si>
    <t>北鹿新聞のみを扱う専売店です。</t>
    <rPh sb="0" eb="2">
      <t>ホクロク</t>
    </rPh>
    <rPh sb="2" eb="4">
      <t>シンブン</t>
    </rPh>
    <rPh sb="7" eb="8">
      <t>アツカ</t>
    </rPh>
    <rPh sb="9" eb="12">
      <t>センバイテン</t>
    </rPh>
    <phoneticPr fontId="2"/>
  </si>
  <si>
    <t>北　　　　鹿　　　　新　　　　聞</t>
    <rPh sb="0" eb="1">
      <t>キタ</t>
    </rPh>
    <rPh sb="5" eb="6">
      <t>シカ</t>
    </rPh>
    <rPh sb="10" eb="11">
      <t>シン</t>
    </rPh>
    <rPh sb="15" eb="16">
      <t>キ</t>
    </rPh>
    <phoneticPr fontId="2"/>
  </si>
  <si>
    <t>北鹿（ 魁 ）  大館北</t>
    <rPh sb="0" eb="2">
      <t>ホクロク</t>
    </rPh>
    <rPh sb="9" eb="11">
      <t>オオダテ</t>
    </rPh>
    <rPh sb="11" eb="12">
      <t>キタ</t>
    </rPh>
    <phoneticPr fontId="2"/>
  </si>
  <si>
    <t>北鹿（ 魁 ）  大館西</t>
    <rPh sb="0" eb="2">
      <t>ホクロク</t>
    </rPh>
    <rPh sb="9" eb="11">
      <t>オオダテ</t>
    </rPh>
    <rPh sb="11" eb="12">
      <t>ニシ</t>
    </rPh>
    <phoneticPr fontId="2"/>
  </si>
  <si>
    <t>北鹿（ 魁 ）  白　 沢</t>
    <rPh sb="0" eb="2">
      <t>ホクロク</t>
    </rPh>
    <rPh sb="9" eb="10">
      <t>シロ</t>
    </rPh>
    <rPh sb="12" eb="13">
      <t>サワ</t>
    </rPh>
    <phoneticPr fontId="2"/>
  </si>
  <si>
    <t>北鹿（ 魁 ）  花　 岡</t>
    <rPh sb="0" eb="2">
      <t>ホクロク</t>
    </rPh>
    <rPh sb="4" eb="5">
      <t>サキガケ</t>
    </rPh>
    <rPh sb="9" eb="10">
      <t>ハナ</t>
    </rPh>
    <rPh sb="12" eb="13">
      <t>オカ</t>
    </rPh>
    <phoneticPr fontId="2"/>
  </si>
  <si>
    <t>北鹿　　　　  中　 央</t>
    <rPh sb="0" eb="1">
      <t>キタ</t>
    </rPh>
    <rPh sb="1" eb="2">
      <t>シカ</t>
    </rPh>
    <rPh sb="8" eb="9">
      <t>ナカ</t>
    </rPh>
    <rPh sb="11" eb="12">
      <t>ヒサシ</t>
    </rPh>
    <phoneticPr fontId="2"/>
  </si>
  <si>
    <t>北鹿 　　　　 大館南</t>
    <rPh sb="0" eb="1">
      <t>キタ</t>
    </rPh>
    <rPh sb="1" eb="2">
      <t>シカ</t>
    </rPh>
    <rPh sb="8" eb="10">
      <t>オオダテ</t>
    </rPh>
    <rPh sb="10" eb="11">
      <t>ミナミ</t>
    </rPh>
    <phoneticPr fontId="2"/>
  </si>
  <si>
    <t>北鹿 　　　　 大館北</t>
    <rPh sb="0" eb="2">
      <t>ホクロク</t>
    </rPh>
    <rPh sb="8" eb="10">
      <t>オオダテ</t>
    </rPh>
    <rPh sb="10" eb="11">
      <t>キタ</t>
    </rPh>
    <phoneticPr fontId="2"/>
  </si>
  <si>
    <t>北鹿（ 魁 ）  大　 滝</t>
    <rPh sb="0" eb="2">
      <t>ホクロク</t>
    </rPh>
    <rPh sb="9" eb="10">
      <t>ダイ</t>
    </rPh>
    <rPh sb="12" eb="13">
      <t>タキ</t>
    </rPh>
    <phoneticPr fontId="2"/>
  </si>
  <si>
    <t>北鹿（読売） 大　 館</t>
    <rPh sb="0" eb="2">
      <t>ホクロク</t>
    </rPh>
    <rPh sb="3" eb="5">
      <t>ヨミウリ</t>
    </rPh>
    <rPh sb="7" eb="8">
      <t>ダイ</t>
    </rPh>
    <rPh sb="10" eb="11">
      <t>タテ</t>
    </rPh>
    <phoneticPr fontId="2"/>
  </si>
  <si>
    <t>配達エリアが重複しております。同じお宅へ2部配達されることはございません。（2部契約宅は除く）</t>
    <phoneticPr fontId="2"/>
  </si>
  <si>
    <t>頁合計</t>
    <rPh sb="0" eb="1">
      <t>ページ</t>
    </rPh>
    <phoneticPr fontId="2"/>
  </si>
  <si>
    <r>
      <t>湯沢南</t>
    </r>
    <r>
      <rPr>
        <sz val="8"/>
        <rFont val="ＭＳ Ｐゴシック"/>
        <family val="3"/>
        <charset val="128"/>
      </rPr>
      <t>(M)</t>
    </r>
    <rPh sb="0" eb="2">
      <t>ユザワ</t>
    </rPh>
    <rPh sb="2" eb="3">
      <t>ミナミ</t>
    </rPh>
    <phoneticPr fontId="2"/>
  </si>
  <si>
    <r>
      <t>湯　 沢</t>
    </r>
    <r>
      <rPr>
        <sz val="8"/>
        <rFont val="ＭＳ Ｐゴシック"/>
        <family val="3"/>
        <charset val="128"/>
      </rPr>
      <t>(M)</t>
    </r>
    <rPh sb="0" eb="1">
      <t>ユ</t>
    </rPh>
    <rPh sb="3" eb="4">
      <t>サワ</t>
    </rPh>
    <phoneticPr fontId="2"/>
  </si>
  <si>
    <r>
      <t>湯沢北</t>
    </r>
    <r>
      <rPr>
        <sz val="8"/>
        <rFont val="ＭＳ Ｐゴシック"/>
        <family val="3"/>
        <charset val="128"/>
      </rPr>
      <t>(M)</t>
    </r>
    <rPh sb="0" eb="2">
      <t>ユザワ</t>
    </rPh>
    <rPh sb="2" eb="3">
      <t>キタ</t>
    </rPh>
    <phoneticPr fontId="2"/>
  </si>
  <si>
    <t>花　 輪</t>
    <rPh sb="0" eb="1">
      <t>ハナ</t>
    </rPh>
    <rPh sb="3" eb="4">
      <t>ワ</t>
    </rPh>
    <phoneticPr fontId="2"/>
  </si>
  <si>
    <t>目次……………………………………………………………………………………………………………　1</t>
    <phoneticPr fontId="2"/>
  </si>
  <si>
    <t>※２</t>
    <phoneticPr fontId="2"/>
  </si>
  <si>
    <r>
      <t>仁賀保・金浦</t>
    </r>
    <r>
      <rPr>
        <sz val="7"/>
        <rFont val="ＭＳ Ｐゴシック"/>
        <family val="3"/>
        <charset val="128"/>
      </rPr>
      <t>(AYMNS)</t>
    </r>
    <rPh sb="0" eb="3">
      <t>ニカホ</t>
    </rPh>
    <rPh sb="4" eb="6">
      <t>コノウラ</t>
    </rPh>
    <phoneticPr fontId="2"/>
  </si>
  <si>
    <t>※重大事件、選挙などの緊急の場合は発行することがあります。</t>
    <phoneticPr fontId="39"/>
  </si>
  <si>
    <t>（旧河辺町）</t>
    <phoneticPr fontId="2"/>
  </si>
  <si>
    <r>
      <t>河　 辺</t>
    </r>
    <r>
      <rPr>
        <sz val="8"/>
        <rFont val="ＭＳ Ｐゴシック"/>
        <family val="3"/>
        <charset val="128"/>
      </rPr>
      <t>(YN)</t>
    </r>
    <phoneticPr fontId="2"/>
  </si>
  <si>
    <r>
      <t>新　 屋</t>
    </r>
    <r>
      <rPr>
        <sz val="8"/>
        <rFont val="ＭＳ Ｐゴシック"/>
        <family val="3"/>
        <charset val="128"/>
      </rPr>
      <t>(AMN)</t>
    </r>
    <phoneticPr fontId="2"/>
  </si>
  <si>
    <r>
      <t>土　 崎</t>
    </r>
    <r>
      <rPr>
        <sz val="8"/>
        <rFont val="ＭＳ Ｐゴシック"/>
        <family val="3"/>
        <charset val="128"/>
      </rPr>
      <t>(M)</t>
    </r>
    <phoneticPr fontId="2"/>
  </si>
  <si>
    <r>
      <t>院　 内</t>
    </r>
    <r>
      <rPr>
        <sz val="8"/>
        <rFont val="ＭＳ Ｐゴシック"/>
        <family val="3"/>
        <charset val="128"/>
      </rPr>
      <t>(M)</t>
    </r>
    <rPh sb="0" eb="1">
      <t>イン</t>
    </rPh>
    <rPh sb="3" eb="4">
      <t>ナイ</t>
    </rPh>
    <phoneticPr fontId="2"/>
  </si>
  <si>
    <r>
      <t>桧木内</t>
    </r>
    <r>
      <rPr>
        <sz val="8"/>
        <rFont val="ＭＳ Ｐゴシック"/>
        <family val="3"/>
        <charset val="128"/>
      </rPr>
      <t>(AYMNS)</t>
    </r>
    <rPh sb="0" eb="1">
      <t>ヒ</t>
    </rPh>
    <rPh sb="1" eb="3">
      <t>ヒノキナイ</t>
    </rPh>
    <phoneticPr fontId="2"/>
  </si>
  <si>
    <t>八峰町</t>
    <rPh sb="0" eb="3">
      <t>ハッポウチョウ</t>
    </rPh>
    <phoneticPr fontId="2"/>
  </si>
  <si>
    <r>
      <t>毛馬内</t>
    </r>
    <r>
      <rPr>
        <sz val="8"/>
        <rFont val="ＭＳ Ｐゴシック"/>
        <family val="3"/>
        <charset val="128"/>
      </rPr>
      <t>(YMNSⓎ)</t>
    </r>
    <rPh sb="0" eb="2">
      <t>ケマ</t>
    </rPh>
    <rPh sb="2" eb="3">
      <t>ナイ</t>
    </rPh>
    <phoneticPr fontId="2"/>
  </si>
  <si>
    <r>
      <t>大　 湯</t>
    </r>
    <r>
      <rPr>
        <sz val="8"/>
        <rFont val="ＭＳ Ｐゴシック"/>
        <family val="3"/>
        <charset val="128"/>
      </rPr>
      <t>(YMNⓎ)</t>
    </r>
    <rPh sb="0" eb="1">
      <t>オオ</t>
    </rPh>
    <rPh sb="3" eb="4">
      <t>ユ</t>
    </rPh>
    <phoneticPr fontId="2"/>
  </si>
  <si>
    <r>
      <t>八幡平</t>
    </r>
    <r>
      <rPr>
        <sz val="8"/>
        <rFont val="ＭＳ Ｐゴシック"/>
        <family val="3"/>
        <charset val="128"/>
      </rPr>
      <t>（AMNⓎ）</t>
    </r>
    <rPh sb="0" eb="3">
      <t>ハチマンタイ</t>
    </rPh>
    <phoneticPr fontId="2"/>
  </si>
  <si>
    <t>※11</t>
    <phoneticPr fontId="2"/>
  </si>
  <si>
    <t>※12</t>
    <phoneticPr fontId="2"/>
  </si>
  <si>
    <t>※13</t>
    <phoneticPr fontId="2"/>
  </si>
  <si>
    <t>※14</t>
    <phoneticPr fontId="2"/>
  </si>
  <si>
    <r>
      <t>秋田東部</t>
    </r>
    <r>
      <rPr>
        <sz val="8"/>
        <rFont val="ＭＳ Ｐゴシック"/>
        <family val="3"/>
        <charset val="128"/>
      </rPr>
      <t>(SK)</t>
    </r>
    <rPh sb="2" eb="4">
      <t>トウブ</t>
    </rPh>
    <phoneticPr fontId="2"/>
  </si>
  <si>
    <r>
      <t>増　 田</t>
    </r>
    <r>
      <rPr>
        <sz val="8"/>
        <rFont val="ＭＳ Ｐゴシック"/>
        <family val="3"/>
        <charset val="128"/>
      </rPr>
      <t>(N)</t>
    </r>
    <rPh sb="0" eb="1">
      <t>ゾウ</t>
    </rPh>
    <rPh sb="3" eb="4">
      <t>タ</t>
    </rPh>
    <phoneticPr fontId="2"/>
  </si>
  <si>
    <r>
      <t>山　 田</t>
    </r>
    <r>
      <rPr>
        <sz val="8"/>
        <rFont val="ＭＳ Ｐゴシック"/>
        <family val="3"/>
        <charset val="128"/>
      </rPr>
      <t>(AYMS)</t>
    </r>
    <rPh sb="0" eb="1">
      <t>ヤマ</t>
    </rPh>
    <rPh sb="3" eb="4">
      <t>タ</t>
    </rPh>
    <phoneticPr fontId="2"/>
  </si>
  <si>
    <r>
      <t>角間川</t>
    </r>
    <r>
      <rPr>
        <sz val="8"/>
        <rFont val="ＭＳ Ｐゴシック"/>
        <family val="3"/>
        <charset val="128"/>
      </rPr>
      <t>(S)</t>
    </r>
    <rPh sb="0" eb="3">
      <t>カクマガワ</t>
    </rPh>
    <phoneticPr fontId="2"/>
  </si>
  <si>
    <r>
      <t>刈和野</t>
    </r>
    <r>
      <rPr>
        <sz val="8"/>
        <rFont val="ＭＳ Ｐゴシック"/>
        <family val="3"/>
        <charset val="128"/>
      </rPr>
      <t>(AMNS)</t>
    </r>
    <rPh sb="0" eb="3">
      <t>カリワノ</t>
    </rPh>
    <phoneticPr fontId="2"/>
  </si>
  <si>
    <r>
      <t>後三年</t>
    </r>
    <r>
      <rPr>
        <sz val="8"/>
        <rFont val="ＭＳ Ｐゴシック"/>
        <family val="3"/>
        <charset val="128"/>
      </rPr>
      <t>(AYMNS)</t>
    </r>
    <rPh sb="0" eb="3">
      <t>ゴサンネン</t>
    </rPh>
    <phoneticPr fontId="2"/>
  </si>
  <si>
    <r>
      <t>岩　 谷</t>
    </r>
    <r>
      <rPr>
        <sz val="8"/>
        <rFont val="ＭＳ Ｐゴシック"/>
        <family val="3"/>
        <charset val="128"/>
      </rPr>
      <t>(AYMNS)</t>
    </r>
    <rPh sb="0" eb="1">
      <t>イワ</t>
    </rPh>
    <rPh sb="3" eb="4">
      <t>タニ</t>
    </rPh>
    <phoneticPr fontId="2"/>
  </si>
  <si>
    <r>
      <t>西滝沢</t>
    </r>
    <r>
      <rPr>
        <sz val="8"/>
        <rFont val="ＭＳ Ｐゴシック"/>
        <family val="3"/>
        <charset val="128"/>
      </rPr>
      <t>(YMS)</t>
    </r>
    <rPh sb="0" eb="3">
      <t>ニシタキサワ</t>
    </rPh>
    <phoneticPr fontId="2"/>
  </si>
  <si>
    <r>
      <t>花　 輪</t>
    </r>
    <r>
      <rPr>
        <sz val="8"/>
        <rFont val="ＭＳ Ｐゴシック"/>
        <family val="3"/>
        <charset val="128"/>
      </rPr>
      <t>(AMNSⓎ)</t>
    </r>
    <rPh sb="0" eb="1">
      <t>ハナ</t>
    </rPh>
    <rPh sb="3" eb="4">
      <t>ワ</t>
    </rPh>
    <phoneticPr fontId="2"/>
  </si>
  <si>
    <t>合　 川</t>
    <rPh sb="0" eb="1">
      <t>ゴウ</t>
    </rPh>
    <rPh sb="3" eb="4">
      <t>カワ</t>
    </rPh>
    <phoneticPr fontId="2"/>
  </si>
  <si>
    <r>
      <t>大　 滝</t>
    </r>
    <r>
      <rPr>
        <sz val="8"/>
        <rFont val="ＭＳ Ｐゴシック"/>
        <family val="3"/>
        <charset val="128"/>
      </rPr>
      <t>(AYMNS)</t>
    </r>
    <rPh sb="0" eb="1">
      <t>オオ</t>
    </rPh>
    <rPh sb="3" eb="4">
      <t>タキ</t>
    </rPh>
    <phoneticPr fontId="2"/>
  </si>
  <si>
    <r>
      <t>扇　 田</t>
    </r>
    <r>
      <rPr>
        <sz val="8"/>
        <rFont val="ＭＳ Ｐゴシック"/>
        <family val="3"/>
        <charset val="128"/>
      </rPr>
      <t>(AYMNS)</t>
    </r>
    <rPh sb="0" eb="1">
      <t>オオギ</t>
    </rPh>
    <rPh sb="3" eb="4">
      <t>タ</t>
    </rPh>
    <phoneticPr fontId="2"/>
  </si>
  <si>
    <r>
      <t>小  坂</t>
    </r>
    <r>
      <rPr>
        <sz val="8"/>
        <rFont val="ＭＳ Ｐゴシック"/>
        <family val="3"/>
        <charset val="128"/>
      </rPr>
      <t>(AMNSⓎ)</t>
    </r>
    <rPh sb="0" eb="1">
      <t>ショウ</t>
    </rPh>
    <rPh sb="3" eb="4">
      <t>サカ</t>
    </rPh>
    <phoneticPr fontId="2"/>
  </si>
  <si>
    <t>税率10％の外税です。</t>
    <rPh sb="6" eb="8">
      <t>ソトゼイ</t>
    </rPh>
    <phoneticPr fontId="2"/>
  </si>
  <si>
    <r>
      <t>船　 川</t>
    </r>
    <r>
      <rPr>
        <sz val="8"/>
        <rFont val="ＭＳ Ｐゴシック"/>
        <family val="3"/>
        <charset val="128"/>
      </rPr>
      <t>(AYMNS)</t>
    </r>
    <rPh sb="0" eb="1">
      <t>フナ</t>
    </rPh>
    <rPh sb="3" eb="4">
      <t>カワ</t>
    </rPh>
    <phoneticPr fontId="2"/>
  </si>
  <si>
    <r>
      <t>船　 越</t>
    </r>
    <r>
      <rPr>
        <sz val="8"/>
        <rFont val="ＭＳ Ｐゴシック"/>
        <family val="3"/>
        <charset val="128"/>
      </rPr>
      <t>(YMNS)</t>
    </r>
    <rPh sb="0" eb="1">
      <t>フナ</t>
    </rPh>
    <rPh sb="3" eb="4">
      <t>コシ</t>
    </rPh>
    <phoneticPr fontId="2"/>
  </si>
  <si>
    <r>
      <t>北　 浦</t>
    </r>
    <r>
      <rPr>
        <sz val="8"/>
        <rFont val="ＭＳ Ｐゴシック"/>
        <family val="3"/>
        <charset val="128"/>
      </rPr>
      <t>(YMNS)</t>
    </r>
    <rPh sb="0" eb="1">
      <t>キタ</t>
    </rPh>
    <rPh sb="3" eb="4">
      <t>ウラ</t>
    </rPh>
    <phoneticPr fontId="2"/>
  </si>
  <si>
    <r>
      <t>山　 内</t>
    </r>
    <r>
      <rPr>
        <sz val="8"/>
        <rFont val="ＭＳ Ｐゴシック"/>
        <family val="3"/>
        <charset val="128"/>
      </rPr>
      <t>(AYMNSK)</t>
    </r>
    <rPh sb="0" eb="1">
      <t>ヤマ</t>
    </rPh>
    <rPh sb="3" eb="4">
      <t>ナイ</t>
    </rPh>
    <phoneticPr fontId="2"/>
  </si>
  <si>
    <r>
      <t>仙　 北</t>
    </r>
    <r>
      <rPr>
        <sz val="8"/>
        <rFont val="ＭＳ Ｐゴシック"/>
        <family val="3"/>
        <charset val="128"/>
      </rPr>
      <t>(AN)</t>
    </r>
    <rPh sb="0" eb="1">
      <t>セン</t>
    </rPh>
    <rPh sb="3" eb="4">
      <t>キタ</t>
    </rPh>
    <phoneticPr fontId="2"/>
  </si>
  <si>
    <r>
      <t>本　 荘</t>
    </r>
    <r>
      <rPr>
        <sz val="8"/>
        <rFont val="ＭＳ Ｐゴシック"/>
        <family val="3"/>
        <charset val="128"/>
      </rPr>
      <t>(MS)</t>
    </r>
    <rPh sb="0" eb="1">
      <t>モト</t>
    </rPh>
    <rPh sb="3" eb="4">
      <t>ソウ</t>
    </rPh>
    <phoneticPr fontId="2"/>
  </si>
  <si>
    <r>
      <t>鷹　 巣</t>
    </r>
    <r>
      <rPr>
        <sz val="8"/>
        <rFont val="ＭＳ Ｐゴシック"/>
        <family val="3"/>
        <charset val="128"/>
      </rPr>
      <t>(MNS)</t>
    </r>
    <rPh sb="0" eb="1">
      <t>タカ</t>
    </rPh>
    <rPh sb="3" eb="4">
      <t>ス</t>
    </rPh>
    <phoneticPr fontId="2"/>
  </si>
  <si>
    <t>※1　魁昭和は、飯田川を含む。</t>
    <rPh sb="3" eb="4">
      <t>サキガケ</t>
    </rPh>
    <rPh sb="4" eb="6">
      <t>ショウワ</t>
    </rPh>
    <rPh sb="12" eb="13">
      <t>フク</t>
    </rPh>
    <phoneticPr fontId="2"/>
  </si>
  <si>
    <t>※2　魁船越は、若美の一部を含む。</t>
    <rPh sb="3" eb="4">
      <t>サキガケ</t>
    </rPh>
    <rPh sb="8" eb="9">
      <t>ワカ</t>
    </rPh>
    <rPh sb="9" eb="10">
      <t>ビ</t>
    </rPh>
    <rPh sb="11" eb="13">
      <t>イチブ</t>
    </rPh>
    <rPh sb="14" eb="15">
      <t>フク</t>
    </rPh>
    <phoneticPr fontId="2"/>
  </si>
  <si>
    <t>※3　魁脇本は、若美の一部を含む。</t>
    <rPh sb="3" eb="4">
      <t>サキガケ</t>
    </rPh>
    <rPh sb="4" eb="6">
      <t>ワキモト</t>
    </rPh>
    <rPh sb="8" eb="9">
      <t>ワカ</t>
    </rPh>
    <rPh sb="9" eb="10">
      <t>ビ</t>
    </rPh>
    <rPh sb="11" eb="13">
      <t>イチブ</t>
    </rPh>
    <rPh sb="14" eb="15">
      <t>フク</t>
    </rPh>
    <phoneticPr fontId="2"/>
  </si>
  <si>
    <t>※4　魁五里合は大潟村全域・若美の一部を含む。</t>
    <rPh sb="3" eb="4">
      <t>サキガケ</t>
    </rPh>
    <rPh sb="4" eb="6">
      <t>ゴリ</t>
    </rPh>
    <rPh sb="6" eb="7">
      <t>アイ</t>
    </rPh>
    <rPh sb="8" eb="11">
      <t>オオガタムラ</t>
    </rPh>
    <rPh sb="11" eb="13">
      <t>ゼンイキ</t>
    </rPh>
    <rPh sb="14" eb="15">
      <t>ワカ</t>
    </rPh>
    <rPh sb="15" eb="16">
      <t>ビ</t>
    </rPh>
    <rPh sb="17" eb="19">
      <t>イチブ</t>
    </rPh>
    <rPh sb="20" eb="21">
      <t>フク</t>
    </rPh>
    <phoneticPr fontId="2"/>
  </si>
  <si>
    <t>※1　魁追分は、潟上市(天王)の一部を含む</t>
    <phoneticPr fontId="2"/>
  </si>
  <si>
    <t>※1　魁横手西は、大雄の一部を含む</t>
    <rPh sb="3" eb="4">
      <t>サキガケ</t>
    </rPh>
    <rPh sb="4" eb="6">
      <t>ヨコテ</t>
    </rPh>
    <rPh sb="6" eb="7">
      <t>ニシ</t>
    </rPh>
    <rPh sb="9" eb="11">
      <t>タイユウ</t>
    </rPh>
    <phoneticPr fontId="2"/>
  </si>
  <si>
    <t>※2　魁横手北は、美郷町（仙南）の一部を含む</t>
    <rPh sb="3" eb="4">
      <t>サキガケ</t>
    </rPh>
    <rPh sb="4" eb="6">
      <t>ヨコテ</t>
    </rPh>
    <rPh sb="6" eb="7">
      <t>キタ</t>
    </rPh>
    <rPh sb="9" eb="11">
      <t>ミサト</t>
    </rPh>
    <rPh sb="11" eb="12">
      <t>マチ</t>
    </rPh>
    <rPh sb="13" eb="15">
      <t>センナン</t>
    </rPh>
    <phoneticPr fontId="2"/>
  </si>
  <si>
    <t>※3　魁増田は、東成瀬村を含む</t>
    <rPh sb="3" eb="4">
      <t>サキガケ</t>
    </rPh>
    <rPh sb="4" eb="6">
      <t>マスダ</t>
    </rPh>
    <phoneticPr fontId="2"/>
  </si>
  <si>
    <t>※4　魁十文字は、平鹿の一部を含む</t>
    <rPh sb="3" eb="4">
      <t>サキガケ</t>
    </rPh>
    <rPh sb="4" eb="7">
      <t>ジュウモンジ</t>
    </rPh>
    <phoneticPr fontId="2"/>
  </si>
  <si>
    <t>※5　魁浅舞は、雄物川の一部を含む</t>
    <rPh sb="3" eb="4">
      <t>サキガケ</t>
    </rPh>
    <rPh sb="4" eb="5">
      <t>アサ</t>
    </rPh>
    <rPh sb="5" eb="6">
      <t>マイ</t>
    </rPh>
    <rPh sb="8" eb="11">
      <t>オモノガワ</t>
    </rPh>
    <phoneticPr fontId="2"/>
  </si>
  <si>
    <t>※6　魁大森は、大雄の一部を含む</t>
    <rPh sb="3" eb="4">
      <t>サキガケ</t>
    </rPh>
    <rPh sb="4" eb="6">
      <t>オオモリ</t>
    </rPh>
    <rPh sb="8" eb="10">
      <t>タイユウ</t>
    </rPh>
    <phoneticPr fontId="2"/>
  </si>
  <si>
    <t>※10　読売金沢は、美郷町（六郷、仙南）の一部を含む</t>
    <rPh sb="4" eb="6">
      <t>ヨミウリ</t>
    </rPh>
    <rPh sb="6" eb="7">
      <t>カネ</t>
    </rPh>
    <rPh sb="7" eb="8">
      <t>ザワ</t>
    </rPh>
    <rPh sb="10" eb="12">
      <t>ミサト</t>
    </rPh>
    <rPh sb="12" eb="13">
      <t>マチ</t>
    </rPh>
    <rPh sb="14" eb="16">
      <t>ロクゴウ</t>
    </rPh>
    <rPh sb="17" eb="19">
      <t>センナン</t>
    </rPh>
    <phoneticPr fontId="2"/>
  </si>
  <si>
    <t>※11　読売増田は、東成瀬村を含む</t>
    <rPh sb="4" eb="6">
      <t>ヨミウリ</t>
    </rPh>
    <rPh sb="6" eb="8">
      <t>マスダ</t>
    </rPh>
    <phoneticPr fontId="2"/>
  </si>
  <si>
    <t>※12　読売十文字は、平鹿の一部を含む</t>
    <phoneticPr fontId="2"/>
  </si>
  <si>
    <t>※13　読売浅舞は、十文字の一部を含む</t>
    <rPh sb="4" eb="6">
      <t>ヨミウリ</t>
    </rPh>
    <rPh sb="6" eb="7">
      <t>アサ</t>
    </rPh>
    <rPh sb="7" eb="8">
      <t>マ</t>
    </rPh>
    <rPh sb="10" eb="13">
      <t>ジュウモンジ</t>
    </rPh>
    <rPh sb="14" eb="16">
      <t>イチブ</t>
    </rPh>
    <rPh sb="17" eb="18">
      <t>フク</t>
    </rPh>
    <phoneticPr fontId="2"/>
  </si>
  <si>
    <t>※6　魁刈和野は、協和の一部を含む</t>
    <rPh sb="3" eb="4">
      <t>サキガケ</t>
    </rPh>
    <phoneticPr fontId="2"/>
  </si>
  <si>
    <t>※1　魁本荘南は、東由利を含む</t>
    <rPh sb="3" eb="4">
      <t>サキガケ</t>
    </rPh>
    <rPh sb="4" eb="6">
      <t>ホンジョウ</t>
    </rPh>
    <rPh sb="6" eb="7">
      <t>ミナミ</t>
    </rPh>
    <rPh sb="9" eb="11">
      <t>ヒガシユウ</t>
    </rPh>
    <phoneticPr fontId="2"/>
  </si>
  <si>
    <t>※2　魁仁賀保・金浦は、旧金浦町の魁を含む</t>
    <rPh sb="4" eb="7">
      <t>ニカホ</t>
    </rPh>
    <rPh sb="8" eb="10">
      <t>コノウラ</t>
    </rPh>
    <rPh sb="12" eb="13">
      <t>キュウ</t>
    </rPh>
    <rPh sb="13" eb="15">
      <t>コノウラ</t>
    </rPh>
    <rPh sb="15" eb="16">
      <t>マチ</t>
    </rPh>
    <rPh sb="17" eb="18">
      <t>サキガケ</t>
    </rPh>
    <phoneticPr fontId="2"/>
  </si>
  <si>
    <t>※3　読売矢島は、鳥海を含む</t>
    <rPh sb="3" eb="5">
      <t>ヨミウリ</t>
    </rPh>
    <rPh sb="5" eb="7">
      <t>ヤジマ</t>
    </rPh>
    <rPh sb="9" eb="10">
      <t>ドリ</t>
    </rPh>
    <phoneticPr fontId="2"/>
  </si>
  <si>
    <t>※4　読売金浦は、仁賀保の一部を含む</t>
    <rPh sb="3" eb="5">
      <t>ヨミウリ</t>
    </rPh>
    <rPh sb="5" eb="7">
      <t>コノウラ</t>
    </rPh>
    <phoneticPr fontId="2"/>
  </si>
  <si>
    <t>※1　朝日毛馬内は、鹿角郡の一部を含む</t>
    <rPh sb="3" eb="5">
      <t>アサヒ</t>
    </rPh>
    <rPh sb="5" eb="8">
      <t>ケマナイ</t>
    </rPh>
    <rPh sb="10" eb="11">
      <t>シカ</t>
    </rPh>
    <rPh sb="11" eb="12">
      <t>ツノ</t>
    </rPh>
    <rPh sb="12" eb="13">
      <t>グン</t>
    </rPh>
    <rPh sb="14" eb="16">
      <t>イチブ</t>
    </rPh>
    <rPh sb="17" eb="18">
      <t>フク</t>
    </rPh>
    <phoneticPr fontId="2"/>
  </si>
  <si>
    <t>※1　朝日合川は、旧森吉町を含む</t>
    <rPh sb="3" eb="5">
      <t>アサヒ</t>
    </rPh>
    <rPh sb="5" eb="7">
      <t>アイカワ</t>
    </rPh>
    <rPh sb="9" eb="10">
      <t>キュウ</t>
    </rPh>
    <rPh sb="10" eb="13">
      <t>モリヨシマチ</t>
    </rPh>
    <rPh sb="14" eb="15">
      <t>フク</t>
    </rPh>
    <phoneticPr fontId="2"/>
  </si>
  <si>
    <t>※1</t>
    <phoneticPr fontId="2"/>
  </si>
  <si>
    <t>潟上市の読売昭和が担当</t>
    <rPh sb="0" eb="3">
      <t>カタガミシ</t>
    </rPh>
    <rPh sb="4" eb="6">
      <t>ヨミウリ</t>
    </rPh>
    <rPh sb="6" eb="8">
      <t>ショウワ</t>
    </rPh>
    <rPh sb="9" eb="11">
      <t>タントウ</t>
    </rPh>
    <phoneticPr fontId="2"/>
  </si>
  <si>
    <t>北鹿( 朝日)  早 　口</t>
    <rPh sb="0" eb="2">
      <t>ホクロク</t>
    </rPh>
    <rPh sb="4" eb="6">
      <t>アサヒ</t>
    </rPh>
    <rPh sb="9" eb="10">
      <t>ハヤ</t>
    </rPh>
    <rPh sb="12" eb="13">
      <t>グチ</t>
    </rPh>
    <phoneticPr fontId="2"/>
  </si>
  <si>
    <t>大館西</t>
    <rPh sb="0" eb="2">
      <t>オオダテ</t>
    </rPh>
    <rPh sb="2" eb="3">
      <t>ニシ</t>
    </rPh>
    <phoneticPr fontId="2"/>
  </si>
  <si>
    <t>※8　朝日船越は、若美・潟上市(天王)の一部を含む。</t>
    <rPh sb="3" eb="5">
      <t>アサヒ</t>
    </rPh>
    <phoneticPr fontId="2"/>
  </si>
  <si>
    <t>※9　読売昭和は、井川町を含む。</t>
    <rPh sb="5" eb="7">
      <t>ショウワ</t>
    </rPh>
    <rPh sb="9" eb="12">
      <t>イカワマチ</t>
    </rPh>
    <phoneticPr fontId="2"/>
  </si>
  <si>
    <r>
      <t>境</t>
    </r>
    <r>
      <rPr>
        <sz val="8"/>
        <rFont val="ＭＳ Ｐゴシック"/>
        <family val="3"/>
        <charset val="128"/>
      </rPr>
      <t>(AYMNS)</t>
    </r>
    <rPh sb="0" eb="1">
      <t>サカイ</t>
    </rPh>
    <phoneticPr fontId="2"/>
  </si>
  <si>
    <t>※１1</t>
    <phoneticPr fontId="2"/>
  </si>
  <si>
    <t>※１2</t>
    <phoneticPr fontId="2"/>
  </si>
  <si>
    <t>※1　魁大曲南は、横手市（横手）と美郷町（千畑）・仙北の一部を含む</t>
    <rPh sb="3" eb="4">
      <t>サキガケ</t>
    </rPh>
    <rPh sb="4" eb="6">
      <t>タイキョク</t>
    </rPh>
    <rPh sb="6" eb="7">
      <t>ミナミ</t>
    </rPh>
    <rPh sb="9" eb="12">
      <t>ヨコテシ</t>
    </rPh>
    <rPh sb="13" eb="15">
      <t>ヨコテ</t>
    </rPh>
    <rPh sb="17" eb="19">
      <t>ミサト</t>
    </rPh>
    <rPh sb="19" eb="20">
      <t>マチ</t>
    </rPh>
    <rPh sb="21" eb="22">
      <t>セン</t>
    </rPh>
    <rPh sb="22" eb="23">
      <t>ハタケ</t>
    </rPh>
    <rPh sb="28" eb="30">
      <t>イチブ</t>
    </rPh>
    <rPh sb="31" eb="32">
      <t>フク</t>
    </rPh>
    <phoneticPr fontId="2"/>
  </si>
  <si>
    <t>※2　魁大曲北は、美郷町（千畑）と仙北の一部を含む</t>
    <rPh sb="3" eb="4">
      <t>サキガケ</t>
    </rPh>
    <rPh sb="4" eb="6">
      <t>オオマガリ</t>
    </rPh>
    <rPh sb="6" eb="7">
      <t>キタ</t>
    </rPh>
    <phoneticPr fontId="2"/>
  </si>
  <si>
    <t>※3　魁四ッ屋は、中仙と仙北の一部を含む</t>
    <phoneticPr fontId="2"/>
  </si>
  <si>
    <t>※4　魁仙北は、中仙と太田の一部を含む</t>
    <rPh sb="3" eb="4">
      <t>サキガケ</t>
    </rPh>
    <phoneticPr fontId="2"/>
  </si>
  <si>
    <t>※5　魁神宮寺のAMSは、南外村を含む</t>
    <rPh sb="3" eb="4">
      <t>サキガケ</t>
    </rPh>
    <rPh sb="4" eb="7">
      <t>ジングウジ</t>
    </rPh>
    <rPh sb="13" eb="16">
      <t>ナンガイムラ</t>
    </rPh>
    <phoneticPr fontId="2"/>
  </si>
  <si>
    <r>
      <t>森　 岳</t>
    </r>
    <r>
      <rPr>
        <sz val="8"/>
        <rFont val="ＭＳ Ｐゴシック"/>
        <family val="3"/>
        <charset val="128"/>
      </rPr>
      <t>(AYMNS)</t>
    </r>
    <rPh sb="0" eb="1">
      <t>モリ</t>
    </rPh>
    <rPh sb="3" eb="4">
      <t>タケ</t>
    </rPh>
    <phoneticPr fontId="2"/>
  </si>
  <si>
    <r>
      <t>藤   里</t>
    </r>
    <r>
      <rPr>
        <sz val="8"/>
        <rFont val="ＭＳ Ｐゴシック"/>
        <family val="3"/>
        <charset val="128"/>
      </rPr>
      <t>(AYMN)</t>
    </r>
    <rPh sb="0" eb="1">
      <t>フジ</t>
    </rPh>
    <rPh sb="4" eb="5">
      <t>サト</t>
    </rPh>
    <phoneticPr fontId="2"/>
  </si>
  <si>
    <r>
      <t>神宮寺</t>
    </r>
    <r>
      <rPr>
        <sz val="8"/>
        <rFont val="ＭＳ Ｐゴシック"/>
        <family val="3"/>
        <charset val="128"/>
      </rPr>
      <t>(AMS)</t>
    </r>
    <rPh sb="0" eb="3">
      <t>ジングウジ</t>
    </rPh>
    <phoneticPr fontId="2"/>
  </si>
  <si>
    <r>
      <t>雄　 和</t>
    </r>
    <r>
      <rPr>
        <sz val="8"/>
        <rFont val="ＭＳ Ｐゴシック"/>
        <family val="3"/>
        <charset val="128"/>
      </rPr>
      <t>(AMNS)</t>
    </r>
    <rPh sb="0" eb="1">
      <t>ユウ</t>
    </rPh>
    <rPh sb="3" eb="4">
      <t>ワ</t>
    </rPh>
    <phoneticPr fontId="2"/>
  </si>
  <si>
    <t>※3</t>
    <phoneticPr fontId="2"/>
  </si>
  <si>
    <t>※2</t>
    <phoneticPr fontId="2"/>
  </si>
  <si>
    <r>
      <t>能代南</t>
    </r>
    <r>
      <rPr>
        <sz val="8"/>
        <rFont val="ＭＳ Ｐゴシック"/>
        <family val="3"/>
        <charset val="128"/>
      </rPr>
      <t>(AMNS)</t>
    </r>
    <rPh sb="0" eb="2">
      <t>ノシロ</t>
    </rPh>
    <rPh sb="2" eb="3">
      <t>ミナミ</t>
    </rPh>
    <phoneticPr fontId="2"/>
  </si>
  <si>
    <r>
      <t>能代西</t>
    </r>
    <r>
      <rPr>
        <sz val="8"/>
        <rFont val="ＭＳ Ｐゴシック"/>
        <family val="3"/>
        <charset val="128"/>
      </rPr>
      <t>(ANS)</t>
    </r>
    <rPh sb="0" eb="2">
      <t>ノシロ</t>
    </rPh>
    <rPh sb="2" eb="3">
      <t>ニシ</t>
    </rPh>
    <phoneticPr fontId="2"/>
  </si>
  <si>
    <r>
      <rPr>
        <sz val="9"/>
        <rFont val="ＭＳ Ｐゴシック"/>
        <family val="3"/>
        <charset val="128"/>
      </rPr>
      <t>八森岩館</t>
    </r>
    <r>
      <rPr>
        <sz val="8"/>
        <rFont val="ＭＳ Ｐゴシック"/>
        <family val="3"/>
        <charset val="128"/>
      </rPr>
      <t>（AYMNS）</t>
    </r>
    <rPh sb="3" eb="4">
      <t>タテ</t>
    </rPh>
    <phoneticPr fontId="2"/>
  </si>
  <si>
    <t>北鹿（ 魁 ）  扇　 田</t>
    <rPh sb="0" eb="2">
      <t>ホクロク</t>
    </rPh>
    <rPh sb="9" eb="10">
      <t>オオギ</t>
    </rPh>
    <rPh sb="12" eb="13">
      <t>タ</t>
    </rPh>
    <phoneticPr fontId="2"/>
  </si>
  <si>
    <t>※6　魁琴丘は、旧山本町の一部を含む。</t>
    <rPh sb="3" eb="4">
      <t>サキガケ</t>
    </rPh>
    <rPh sb="4" eb="6">
      <t>コトオカ</t>
    </rPh>
    <rPh sb="8" eb="9">
      <t>キュウ</t>
    </rPh>
    <rPh sb="9" eb="11">
      <t>ヤマモト</t>
    </rPh>
    <rPh sb="11" eb="12">
      <t>マチ</t>
    </rPh>
    <rPh sb="13" eb="15">
      <t>イチブ</t>
    </rPh>
    <rPh sb="16" eb="17">
      <t>フク</t>
    </rPh>
    <phoneticPr fontId="2"/>
  </si>
  <si>
    <t>※１3</t>
    <phoneticPr fontId="2"/>
  </si>
  <si>
    <t>※１4</t>
    <phoneticPr fontId="2"/>
  </si>
  <si>
    <t>※１5</t>
    <phoneticPr fontId="2"/>
  </si>
  <si>
    <t>※13　読売横沢は、美郷町（千畑）の一部を含む</t>
    <rPh sb="4" eb="6">
      <t>ヨミウリ</t>
    </rPh>
    <rPh sb="6" eb="8">
      <t>ヨコサワ</t>
    </rPh>
    <rPh sb="10" eb="12">
      <t>ミサト</t>
    </rPh>
    <rPh sb="12" eb="13">
      <t>チョウ</t>
    </rPh>
    <rPh sb="14" eb="15">
      <t>セン</t>
    </rPh>
    <rPh sb="15" eb="16">
      <t>ハタ</t>
    </rPh>
    <rPh sb="18" eb="20">
      <t>イチブ</t>
    </rPh>
    <rPh sb="21" eb="22">
      <t>フク</t>
    </rPh>
    <phoneticPr fontId="2"/>
  </si>
  <si>
    <t>※14　読売中仙は、仙北市（角館）の一部を含む　　</t>
    <rPh sb="4" eb="6">
      <t>ヨミウリ</t>
    </rPh>
    <rPh sb="6" eb="8">
      <t>ナカセン</t>
    </rPh>
    <rPh sb="10" eb="12">
      <t>センボク</t>
    </rPh>
    <rPh sb="12" eb="13">
      <t>シ</t>
    </rPh>
    <rPh sb="14" eb="16">
      <t>カクダテ</t>
    </rPh>
    <rPh sb="18" eb="20">
      <t>イチブ</t>
    </rPh>
    <rPh sb="21" eb="22">
      <t>フク</t>
    </rPh>
    <phoneticPr fontId="2"/>
  </si>
  <si>
    <t>※15　読売角館は、田沢湖と西木の一部を含む　</t>
    <rPh sb="4" eb="6">
      <t>ヨミウリ</t>
    </rPh>
    <rPh sb="6" eb="8">
      <t>カクダテ</t>
    </rPh>
    <rPh sb="10" eb="13">
      <t>タザワコ</t>
    </rPh>
    <rPh sb="14" eb="16">
      <t>ニシキ</t>
    </rPh>
    <rPh sb="17" eb="19">
      <t>イチブ</t>
    </rPh>
    <rPh sb="20" eb="21">
      <t>フク</t>
    </rPh>
    <phoneticPr fontId="2"/>
  </si>
  <si>
    <t>※2　朝日秋田南部は、旧河辺町を含む</t>
    <rPh sb="3" eb="5">
      <t>アサヒ</t>
    </rPh>
    <rPh sb="5" eb="7">
      <t>アキタ</t>
    </rPh>
    <rPh sb="7" eb="9">
      <t>ナンブ</t>
    </rPh>
    <rPh sb="11" eb="12">
      <t>キュウ</t>
    </rPh>
    <rPh sb="12" eb="15">
      <t>カワベマチ</t>
    </rPh>
    <phoneticPr fontId="2"/>
  </si>
  <si>
    <t>※3　朝日追分は、潟上市(天王)の一部を含む</t>
    <rPh sb="3" eb="5">
      <t>アサヒ</t>
    </rPh>
    <rPh sb="5" eb="7">
      <t>オイワケ</t>
    </rPh>
    <rPh sb="9" eb="10">
      <t>ガタ</t>
    </rPh>
    <rPh sb="10" eb="11">
      <t>ウエ</t>
    </rPh>
    <rPh sb="11" eb="12">
      <t>シ</t>
    </rPh>
    <phoneticPr fontId="2"/>
  </si>
  <si>
    <t>※4　読売秋田南部は、旧雄和町を含む</t>
    <rPh sb="3" eb="5">
      <t>ヨミウリ</t>
    </rPh>
    <rPh sb="5" eb="7">
      <t>アキタ</t>
    </rPh>
    <rPh sb="7" eb="9">
      <t>ナンブ</t>
    </rPh>
    <rPh sb="11" eb="12">
      <t>キュウ</t>
    </rPh>
    <rPh sb="14" eb="15">
      <t>マチ</t>
    </rPh>
    <phoneticPr fontId="2"/>
  </si>
  <si>
    <t>※5　読売新屋は、下浜地区のＡ・Ｍ・Ｎも取り扱う</t>
    <rPh sb="3" eb="5">
      <t>ヨミウリ</t>
    </rPh>
    <rPh sb="5" eb="7">
      <t>アラヤ</t>
    </rPh>
    <rPh sb="20" eb="21">
      <t>ト</t>
    </rPh>
    <rPh sb="22" eb="23">
      <t>アツカ</t>
    </rPh>
    <phoneticPr fontId="2"/>
  </si>
  <si>
    <t>※6　読売土崎は、潟上市(天王)の一部を含む</t>
    <rPh sb="3" eb="5">
      <t>ヨミウリ</t>
    </rPh>
    <rPh sb="5" eb="7">
      <t>ツチザキ</t>
    </rPh>
    <rPh sb="9" eb="10">
      <t>ガタ</t>
    </rPh>
    <rPh sb="10" eb="11">
      <t>ウエ</t>
    </rPh>
    <rPh sb="11" eb="12">
      <t>シ</t>
    </rPh>
    <phoneticPr fontId="2"/>
  </si>
  <si>
    <t>※10  魁千屋は、大仙市（太田）の一部を含む</t>
    <rPh sb="5" eb="6">
      <t>サキガケ</t>
    </rPh>
    <phoneticPr fontId="2"/>
  </si>
  <si>
    <t>※11  読売大曲は、仙北と南外､神岡を含む</t>
    <rPh sb="5" eb="7">
      <t>ヨミウリ</t>
    </rPh>
    <rPh sb="7" eb="9">
      <t>オオマガリ</t>
    </rPh>
    <rPh sb="11" eb="13">
      <t>センボク</t>
    </rPh>
    <rPh sb="14" eb="16">
      <t>ナンガイ</t>
    </rPh>
    <rPh sb="17" eb="19">
      <t>カミオカ</t>
    </rPh>
    <rPh sb="20" eb="21">
      <t>フク</t>
    </rPh>
    <phoneticPr fontId="2"/>
  </si>
  <si>
    <t>※12  読売刈和野は、協和の一部を含む</t>
    <phoneticPr fontId="2"/>
  </si>
  <si>
    <r>
      <t>大館中央</t>
    </r>
    <r>
      <rPr>
        <sz val="8"/>
        <rFont val="ＭＳ Ｐゴシック"/>
        <family val="3"/>
        <charset val="128"/>
      </rPr>
      <t>(MN)</t>
    </r>
    <rPh sb="0" eb="2">
      <t>オオダテ</t>
    </rPh>
    <rPh sb="2" eb="4">
      <t>チュウオウ</t>
    </rPh>
    <phoneticPr fontId="2"/>
  </si>
  <si>
    <r>
      <t>大　 館</t>
    </r>
    <r>
      <rPr>
        <sz val="8"/>
        <rFont val="ＭＳ Ｐゴシック"/>
        <family val="3"/>
        <charset val="128"/>
      </rPr>
      <t>(S)</t>
    </r>
    <rPh sb="0" eb="1">
      <t>オオ</t>
    </rPh>
    <rPh sb="3" eb="4">
      <t>タテ</t>
    </rPh>
    <phoneticPr fontId="2"/>
  </si>
  <si>
    <t>全紙</t>
    <rPh sb="0" eb="2">
      <t>ゼンシ</t>
    </rPh>
    <phoneticPr fontId="39"/>
  </si>
  <si>
    <r>
      <t>横手南</t>
    </r>
    <r>
      <rPr>
        <sz val="8"/>
        <rFont val="ＭＳ Ｐゴシック"/>
        <family val="3"/>
        <charset val="128"/>
      </rPr>
      <t>(AMSK)</t>
    </r>
    <rPh sb="0" eb="2">
      <t>ヨコテ</t>
    </rPh>
    <rPh sb="2" eb="3">
      <t>ミナミ</t>
    </rPh>
    <phoneticPr fontId="2"/>
  </si>
  <si>
    <r>
      <t>横手東</t>
    </r>
    <r>
      <rPr>
        <sz val="8"/>
        <rFont val="ＭＳ Ｐゴシック"/>
        <family val="3"/>
        <charset val="128"/>
      </rPr>
      <t>(AMSK)</t>
    </r>
    <rPh sb="0" eb="2">
      <t>ヨコテ</t>
    </rPh>
    <rPh sb="2" eb="3">
      <t>ヒガシ</t>
    </rPh>
    <phoneticPr fontId="2"/>
  </si>
  <si>
    <r>
      <t>横手西</t>
    </r>
    <r>
      <rPr>
        <sz val="8"/>
        <rFont val="ＭＳ Ｐゴシック"/>
        <family val="3"/>
        <charset val="128"/>
      </rPr>
      <t>(AMS)</t>
    </r>
    <rPh sb="0" eb="2">
      <t>ヨコテ</t>
    </rPh>
    <rPh sb="2" eb="3">
      <t>ニシ</t>
    </rPh>
    <phoneticPr fontId="2"/>
  </si>
  <si>
    <t>中央紙・北鹿</t>
    <rPh sb="0" eb="3">
      <t>チュウオウシ</t>
    </rPh>
    <rPh sb="4" eb="6">
      <t>ホクロク</t>
    </rPh>
    <phoneticPr fontId="39"/>
  </si>
  <si>
    <r>
      <t>大館駅前</t>
    </r>
    <r>
      <rPr>
        <sz val="8"/>
        <rFont val="ＭＳ Ｐゴシック"/>
        <family val="3"/>
        <charset val="128"/>
      </rPr>
      <t>(S)</t>
    </r>
    <rPh sb="0" eb="2">
      <t>オオダテ</t>
    </rPh>
    <rPh sb="2" eb="4">
      <t>エキマエ</t>
    </rPh>
    <phoneticPr fontId="2"/>
  </si>
  <si>
    <t>※14　産経金沢は、美郷町（六郷、仙南）の一部を含む</t>
    <rPh sb="4" eb="6">
      <t>サンケイ</t>
    </rPh>
    <rPh sb="6" eb="7">
      <t>カネ</t>
    </rPh>
    <rPh sb="7" eb="8">
      <t>ザワ</t>
    </rPh>
    <rPh sb="10" eb="12">
      <t>ミサト</t>
    </rPh>
    <rPh sb="14" eb="16">
      <t>ロクゴウ</t>
    </rPh>
    <rPh sb="17" eb="19">
      <t>センナン</t>
    </rPh>
    <phoneticPr fontId="2"/>
  </si>
  <si>
    <t>※10月中央紙・北鹿は休刊、秋田魁新報は発行します。</t>
    <rPh sb="2" eb="4">
      <t>チュウオウ</t>
    </rPh>
    <rPh sb="5" eb="7">
      <t>ホクロク</t>
    </rPh>
    <rPh sb="8" eb="10">
      <t>ホクロク</t>
    </rPh>
    <rPh sb="11" eb="13">
      <t>キュウカン</t>
    </rPh>
    <rPh sb="14" eb="16">
      <t>アキタ</t>
    </rPh>
    <phoneticPr fontId="39"/>
  </si>
  <si>
    <r>
      <t>早　 口</t>
    </r>
    <r>
      <rPr>
        <sz val="8"/>
        <rFont val="ＭＳ Ｐゴシック"/>
        <family val="3"/>
        <charset val="128"/>
      </rPr>
      <t>(YMNS)</t>
    </r>
    <rPh sb="0" eb="1">
      <t>ハヤ</t>
    </rPh>
    <rPh sb="3" eb="4">
      <t>グチ</t>
    </rPh>
    <phoneticPr fontId="2"/>
  </si>
  <si>
    <t>【10】2024年　新聞休刊日予定</t>
    <phoneticPr fontId="2"/>
  </si>
  <si>
    <t>折込についてのご案内………………………………………………………………………………………　2</t>
    <phoneticPr fontId="2"/>
  </si>
  <si>
    <t>秋田魁新報折込広告取扱基準………………………………………………………………………………　3</t>
    <phoneticPr fontId="2"/>
  </si>
  <si>
    <t>秋田県市郡別・新聞別折込部数表／秋田県市町村別面積・人口・世帯数一覧表……………………  4</t>
    <phoneticPr fontId="2"/>
  </si>
  <si>
    <t>秋田市　新聞折込広告部数表・申込書……………………………………………………………………  5</t>
    <phoneticPr fontId="2"/>
  </si>
  <si>
    <t>潟上市・男鹿市・南秋田郡・能代市・山本郡　新聞折込広告部数表・申込書………………………  6</t>
    <phoneticPr fontId="2"/>
  </si>
  <si>
    <t>横手市・湯沢市・雄勝郡　新聞折込広告部数表・申込書………………………………………………  7</t>
    <phoneticPr fontId="2"/>
  </si>
  <si>
    <t>大仙市・仙北市・仙北郡　新聞折込広告部数表・申込書………………………………………………  8</t>
    <phoneticPr fontId="2"/>
  </si>
  <si>
    <t>由利本荘市・にかほ市　新聞折込広告部数表・申込書…………………………………………………  9</t>
    <phoneticPr fontId="2"/>
  </si>
  <si>
    <t>鹿角市・鹿角郡　新聞折込広告部数表・申込書………………………………………………………… 10</t>
    <phoneticPr fontId="2"/>
  </si>
  <si>
    <t>北秋田市・北秋田郡　新聞折込広告部数表・申込書…………………………………………………… 11</t>
    <phoneticPr fontId="2"/>
  </si>
  <si>
    <t>大館市　新聞折込広告部数表・申込書…………………………………………………………………… 12</t>
    <phoneticPr fontId="2"/>
  </si>
  <si>
    <r>
      <t>※7　魁森岳は、八竜(中央紙のみ）を含む。</t>
    </r>
    <r>
      <rPr>
        <sz val="8"/>
        <color rgb="FFFF0000"/>
        <rFont val="ＭＳ Ｐゴシック"/>
        <family val="3"/>
        <charset val="128"/>
      </rPr>
      <t>【</t>
    </r>
    <r>
      <rPr>
        <b/>
        <sz val="8"/>
        <color rgb="FFFF0000"/>
        <rFont val="ＭＳ Ｐゴシック"/>
        <family val="3"/>
        <charset val="128"/>
      </rPr>
      <t>月曜日折込不可。】</t>
    </r>
    <rPh sb="3" eb="4">
      <t>サキガケ</t>
    </rPh>
    <rPh sb="4" eb="6">
      <t>モリタケ</t>
    </rPh>
    <rPh sb="8" eb="10">
      <t>ハチリュウ</t>
    </rPh>
    <rPh sb="11" eb="14">
      <t>チュウオウシ</t>
    </rPh>
    <rPh sb="18" eb="19">
      <t>フク</t>
    </rPh>
    <phoneticPr fontId="2"/>
  </si>
  <si>
    <t>Ⓨの表示がある販売店は米代新報を含んだ部数です。米代新報を除く銘柄指定も可能です。詳しくはお問い合わせください。</t>
    <rPh sb="2" eb="4">
      <t>ヒョウジ</t>
    </rPh>
    <rPh sb="7" eb="10">
      <t>ハンバイテン</t>
    </rPh>
    <rPh sb="11" eb="13">
      <t>ヨネシロ</t>
    </rPh>
    <rPh sb="13" eb="15">
      <t>シンポウ</t>
    </rPh>
    <rPh sb="16" eb="17">
      <t>フク</t>
    </rPh>
    <rPh sb="19" eb="21">
      <t>ブスウ</t>
    </rPh>
    <rPh sb="24" eb="26">
      <t>ヨネシロ</t>
    </rPh>
    <rPh sb="26" eb="28">
      <t>シンポウ</t>
    </rPh>
    <rPh sb="29" eb="30">
      <t>ノゾ</t>
    </rPh>
    <rPh sb="31" eb="33">
      <t>メイガラ</t>
    </rPh>
    <rPh sb="33" eb="35">
      <t>シテイ</t>
    </rPh>
    <rPh sb="36" eb="38">
      <t>カノウ</t>
    </rPh>
    <rPh sb="41" eb="42">
      <t>クワ</t>
    </rPh>
    <rPh sb="46" eb="47">
      <t>ト</t>
    </rPh>
    <rPh sb="48" eb="49">
      <t>ア</t>
    </rPh>
    <phoneticPr fontId="2"/>
  </si>
  <si>
    <r>
      <t>横手北(</t>
    </r>
    <r>
      <rPr>
        <sz val="8"/>
        <rFont val="ＭＳ Ｐゴシック"/>
        <family val="3"/>
        <charset val="128"/>
      </rPr>
      <t>AMS)</t>
    </r>
    <rPh sb="0" eb="1">
      <t>ヨコ</t>
    </rPh>
    <rPh sb="1" eb="2">
      <t>テ</t>
    </rPh>
    <rPh sb="2" eb="3">
      <t>キタ</t>
    </rPh>
    <phoneticPr fontId="2"/>
  </si>
  <si>
    <r>
      <t>十文字</t>
    </r>
    <r>
      <rPr>
        <sz val="8"/>
        <rFont val="ＭＳ Ｐゴシック"/>
        <family val="3"/>
        <charset val="128"/>
      </rPr>
      <t>(AMS)</t>
    </r>
    <rPh sb="0" eb="3">
      <t>ジュウモンジ</t>
    </rPh>
    <phoneticPr fontId="2"/>
  </si>
  <si>
    <r>
      <t>四</t>
    </r>
    <r>
      <rPr>
        <sz val="11"/>
        <rFont val="ＭＳ ゴシック"/>
        <family val="3"/>
        <charset val="128"/>
      </rPr>
      <t>ツ</t>
    </r>
    <r>
      <rPr>
        <sz val="11"/>
        <rFont val="ＭＳ Ｐゴシック"/>
        <family val="3"/>
        <charset val="128"/>
      </rPr>
      <t>屋</t>
    </r>
    <rPh sb="0" eb="1">
      <t>ヨン</t>
    </rPh>
    <phoneticPr fontId="2"/>
  </si>
  <si>
    <t>早　 口</t>
    <rPh sb="0" eb="1">
      <t>ハヤ</t>
    </rPh>
    <rPh sb="3" eb="4">
      <t>クチ</t>
    </rPh>
    <phoneticPr fontId="2"/>
  </si>
  <si>
    <r>
      <t>大曲南</t>
    </r>
    <r>
      <rPr>
        <sz val="8"/>
        <rFont val="ＭＳ Ｐゴシック"/>
        <family val="3"/>
        <charset val="128"/>
      </rPr>
      <t>(AMNSK)</t>
    </r>
    <rPh sb="0" eb="2">
      <t>オオマガリ</t>
    </rPh>
    <rPh sb="2" eb="3">
      <t>ミナミ</t>
    </rPh>
    <phoneticPr fontId="2"/>
  </si>
  <si>
    <r>
      <t>大曲北</t>
    </r>
    <r>
      <rPr>
        <sz val="8"/>
        <rFont val="ＭＳ Ｐゴシック"/>
        <family val="3"/>
        <charset val="128"/>
      </rPr>
      <t>(AMNSK)</t>
    </r>
    <rPh sb="0" eb="2">
      <t>オオマガリ</t>
    </rPh>
    <rPh sb="2" eb="3">
      <t>キタ</t>
    </rPh>
    <phoneticPr fontId="2"/>
  </si>
  <si>
    <t>上記の部数は、販売店の持ち部数を合算したものです。</t>
    <rPh sb="0" eb="2">
      <t>ジョウキ</t>
    </rPh>
    <rPh sb="3" eb="5">
      <t>ブスウ</t>
    </rPh>
    <rPh sb="7" eb="10">
      <t>ハンバイテン</t>
    </rPh>
    <rPh sb="11" eb="12">
      <t>モ</t>
    </rPh>
    <rPh sb="13" eb="15">
      <t>ブスウ</t>
    </rPh>
    <rPh sb="16" eb="18">
      <t>ガッサン</t>
    </rPh>
    <phoneticPr fontId="2"/>
  </si>
  <si>
    <t>（新聞別の部数について）　複数の新聞銘柄を扱う合売店・複合店は、主となる新聞銘柄へ合算されております。</t>
    <rPh sb="13" eb="15">
      <t>フクスウ</t>
    </rPh>
    <rPh sb="16" eb="18">
      <t>シンブン</t>
    </rPh>
    <rPh sb="18" eb="20">
      <t>メイガラ</t>
    </rPh>
    <rPh sb="27" eb="29">
      <t>フクゴウ</t>
    </rPh>
    <rPh sb="29" eb="30">
      <t>テン</t>
    </rPh>
    <rPh sb="32" eb="33">
      <t>シュ</t>
    </rPh>
    <rPh sb="36" eb="38">
      <t>シンブン</t>
    </rPh>
    <rPh sb="38" eb="40">
      <t>メイガラ</t>
    </rPh>
    <rPh sb="41" eb="43">
      <t>ガッサン</t>
    </rPh>
    <phoneticPr fontId="2"/>
  </si>
  <si>
    <t>（市郡別の部数について）　新聞販売店の担当エリアが市郡を跨いでいる場合がございます。地区別部数表の販売店情報（※欄）をご確認ください。</t>
    <rPh sb="1" eb="2">
      <t>シ</t>
    </rPh>
    <rPh sb="2" eb="3">
      <t>グン</t>
    </rPh>
    <rPh sb="3" eb="4">
      <t>ベツ</t>
    </rPh>
    <rPh sb="5" eb="7">
      <t>ブスウ</t>
    </rPh>
    <rPh sb="13" eb="15">
      <t>シンブン</t>
    </rPh>
    <rPh sb="15" eb="18">
      <t>ハンバイテン</t>
    </rPh>
    <rPh sb="19" eb="21">
      <t>タントウ</t>
    </rPh>
    <rPh sb="25" eb="26">
      <t>シ</t>
    </rPh>
    <rPh sb="26" eb="27">
      <t>グン</t>
    </rPh>
    <rPh sb="28" eb="29">
      <t>マタ</t>
    </rPh>
    <rPh sb="33" eb="35">
      <t>バアイ</t>
    </rPh>
    <rPh sb="42" eb="44">
      <t>チク</t>
    </rPh>
    <rPh sb="44" eb="45">
      <t>ベツ</t>
    </rPh>
    <rPh sb="45" eb="47">
      <t>ブスウ</t>
    </rPh>
    <rPh sb="47" eb="48">
      <t>ヒョウ</t>
    </rPh>
    <rPh sb="49" eb="52">
      <t>ハンバイテン</t>
    </rPh>
    <rPh sb="52" eb="54">
      <t>ジョウホウ</t>
    </rPh>
    <rPh sb="56" eb="57">
      <t>ラン</t>
    </rPh>
    <rPh sb="60" eb="62">
      <t>カクニン</t>
    </rPh>
    <phoneticPr fontId="2"/>
  </si>
  <si>
    <t>《資料提供　（株）さきがけ折込センター　（株）北東北読売IS　等》</t>
    <phoneticPr fontId="2"/>
  </si>
  <si>
    <t>※ 7　魁稲庭は、皆瀬を含む</t>
    <rPh sb="4" eb="5">
      <t>サキガケ</t>
    </rPh>
    <rPh sb="5" eb="6">
      <t>イネ</t>
    </rPh>
    <rPh sb="6" eb="7">
      <t>ニワ</t>
    </rPh>
    <rPh sb="9" eb="11">
      <t>ミナセ</t>
    </rPh>
    <rPh sb="12" eb="13">
      <t>フク</t>
    </rPh>
    <phoneticPr fontId="2"/>
  </si>
  <si>
    <t>※ 8　朝日館合は、大雄の一部を含む</t>
    <rPh sb="4" eb="6">
      <t>アサヒ</t>
    </rPh>
    <rPh sb="6" eb="7">
      <t>タテ</t>
    </rPh>
    <rPh sb="7" eb="8">
      <t>ア</t>
    </rPh>
    <phoneticPr fontId="2"/>
  </si>
  <si>
    <t>※ 9　読売横手は、平鹿と大雄の一部を含む</t>
    <rPh sb="4" eb="6">
      <t>ヨミウリ</t>
    </rPh>
    <rPh sb="6" eb="8">
      <t>ヨコテ</t>
    </rPh>
    <phoneticPr fontId="2"/>
  </si>
  <si>
    <t>※ 7  魁中仙は、仙北市（角館）の一部を含む　　</t>
    <rPh sb="5" eb="6">
      <t>サキガケ</t>
    </rPh>
    <rPh sb="6" eb="8">
      <t>ナカセン</t>
    </rPh>
    <phoneticPr fontId="2"/>
  </si>
  <si>
    <t>※ 8  魁角館は、田沢湖、西木と大仙市（中仙）の一部を含む</t>
    <phoneticPr fontId="2"/>
  </si>
  <si>
    <t>※ 9  魁後三年は、横手市（横手）の一部を含む　</t>
    <rPh sb="5" eb="6">
      <t>サキガケ</t>
    </rPh>
    <phoneticPr fontId="2"/>
  </si>
  <si>
    <t>2024年12月現在</t>
    <phoneticPr fontId="2"/>
  </si>
  <si>
    <r>
      <t>秋田中</t>
    </r>
    <r>
      <rPr>
        <sz val="8"/>
        <rFont val="ＭＳ Ｐゴシック"/>
        <family val="3"/>
        <charset val="128"/>
      </rPr>
      <t>(M)</t>
    </r>
    <phoneticPr fontId="2"/>
  </si>
  <si>
    <r>
      <t>大　 畑</t>
    </r>
    <r>
      <rPr>
        <sz val="8"/>
        <rFont val="ＭＳ Ｐゴシック"/>
        <family val="3"/>
        <charset val="128"/>
      </rPr>
      <t>(M)</t>
    </r>
    <phoneticPr fontId="2"/>
  </si>
  <si>
    <r>
      <t>秋田北</t>
    </r>
    <r>
      <rPr>
        <sz val="8"/>
        <rFont val="ＭＳ Ｐゴシック"/>
        <family val="3"/>
        <charset val="128"/>
      </rPr>
      <t>(M)</t>
    </r>
    <phoneticPr fontId="2"/>
  </si>
  <si>
    <r>
      <t>秋田東</t>
    </r>
    <r>
      <rPr>
        <sz val="8"/>
        <rFont val="ＭＳ Ｐゴシック"/>
        <family val="3"/>
        <charset val="128"/>
      </rPr>
      <t>(M)</t>
    </r>
    <phoneticPr fontId="2"/>
  </si>
  <si>
    <r>
      <t>川　 尻</t>
    </r>
    <r>
      <rPr>
        <sz val="8"/>
        <rFont val="ＭＳ Ｐゴシック"/>
        <family val="3"/>
        <charset val="128"/>
      </rPr>
      <t>(M)</t>
    </r>
    <phoneticPr fontId="2"/>
  </si>
  <si>
    <r>
      <t>土　 崎</t>
    </r>
    <r>
      <rPr>
        <sz val="8"/>
        <rFont val="ＭＳ Ｐゴシック"/>
        <family val="3"/>
        <charset val="128"/>
      </rPr>
      <t>(MSK)</t>
    </r>
    <phoneticPr fontId="2"/>
  </si>
  <si>
    <r>
      <t>秋田西</t>
    </r>
    <r>
      <rPr>
        <sz val="8"/>
        <rFont val="ＭＳ Ｐゴシック"/>
        <family val="3"/>
        <charset val="128"/>
      </rPr>
      <t>(MSK)</t>
    </r>
    <phoneticPr fontId="2"/>
  </si>
  <si>
    <r>
      <t>松　 崎</t>
    </r>
    <r>
      <rPr>
        <sz val="8"/>
        <rFont val="ＭＳ Ｐゴシック"/>
        <family val="3"/>
        <charset val="128"/>
      </rPr>
      <t>(M)</t>
    </r>
    <phoneticPr fontId="2"/>
  </si>
  <si>
    <r>
      <t xml:space="preserve">　 泉　 </t>
    </r>
    <r>
      <rPr>
        <sz val="8"/>
        <rFont val="ＭＳ Ｐゴシック"/>
        <family val="3"/>
        <charset val="128"/>
      </rPr>
      <t>(M)</t>
    </r>
    <phoneticPr fontId="2"/>
  </si>
  <si>
    <r>
      <t>旭　 川</t>
    </r>
    <r>
      <rPr>
        <sz val="8"/>
        <rFont val="ＭＳ Ｐゴシック"/>
        <family val="3"/>
        <charset val="128"/>
      </rPr>
      <t>(M)</t>
    </r>
    <phoneticPr fontId="2"/>
  </si>
  <si>
    <r>
      <t xml:space="preserve">　 桜　 </t>
    </r>
    <r>
      <rPr>
        <sz val="8"/>
        <rFont val="ＭＳ Ｐゴシック"/>
        <family val="3"/>
        <charset val="128"/>
      </rPr>
      <t>(M)</t>
    </r>
    <phoneticPr fontId="2"/>
  </si>
  <si>
    <r>
      <t>明　 田</t>
    </r>
    <r>
      <rPr>
        <sz val="8"/>
        <rFont val="ＭＳ Ｐゴシック"/>
        <family val="3"/>
        <charset val="128"/>
      </rPr>
      <t>(M)</t>
    </r>
    <phoneticPr fontId="2"/>
  </si>
  <si>
    <r>
      <t>秋田駅東</t>
    </r>
    <r>
      <rPr>
        <sz val="8"/>
        <rFont val="ＭＳ Ｐゴシック"/>
        <family val="3"/>
        <charset val="128"/>
      </rPr>
      <t>(NS)</t>
    </r>
    <phoneticPr fontId="2"/>
  </si>
  <si>
    <r>
      <t>秋田東部</t>
    </r>
    <r>
      <rPr>
        <sz val="8"/>
        <rFont val="ＭＳ Ｐゴシック"/>
        <family val="3"/>
        <charset val="128"/>
      </rPr>
      <t>(MNS)</t>
    </r>
    <phoneticPr fontId="2"/>
  </si>
  <si>
    <r>
      <t>秋田西部</t>
    </r>
    <r>
      <rPr>
        <sz val="8"/>
        <rFont val="ＭＳ Ｐゴシック"/>
        <family val="3"/>
        <charset val="128"/>
      </rPr>
      <t>(NSK)</t>
    </r>
    <phoneticPr fontId="2"/>
  </si>
  <si>
    <r>
      <t>秋田南部</t>
    </r>
    <r>
      <rPr>
        <sz val="8"/>
        <rFont val="ＭＳ Ｐゴシック"/>
        <family val="3"/>
        <charset val="128"/>
      </rPr>
      <t>(MNS)</t>
    </r>
    <phoneticPr fontId="2"/>
  </si>
  <si>
    <r>
      <t>新　 屋</t>
    </r>
    <r>
      <rPr>
        <sz val="8"/>
        <rFont val="ＭＳ Ｐゴシック"/>
        <family val="3"/>
        <charset val="128"/>
      </rPr>
      <t>(MNS)</t>
    </r>
    <phoneticPr fontId="2"/>
  </si>
  <si>
    <r>
      <t>土　 崎</t>
    </r>
    <r>
      <rPr>
        <sz val="8"/>
        <rFont val="ＭＳ Ｐゴシック"/>
        <family val="3"/>
        <charset val="128"/>
      </rPr>
      <t>(NS)</t>
    </r>
    <phoneticPr fontId="2"/>
  </si>
  <si>
    <r>
      <t>追　 分</t>
    </r>
    <r>
      <rPr>
        <sz val="8"/>
        <rFont val="ＭＳ Ｐゴシック"/>
        <family val="3"/>
        <charset val="128"/>
      </rPr>
      <t>(MN)</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</si>
</sst>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Red]\-#,##0\ "/>
    <numFmt numFmtId="178" formatCode="#,##0_);[Red]\(#,##0\)"/>
    <numFmt numFmtId="179" formatCode="yyyy&quot;年&quot;m&quot;月&quot;d&quot;日&quot;\(aaa\)"/>
    <numFmt numFmtId="180" formatCode="yy&quot;年&quot;m&quot;月&quot;d&quot;日&quot;\(aaa\)"/>
    <numFmt numFmtId="181" formatCode="m&quot;月&quot;d&quot;日&quot;;@"/>
    <numFmt numFmtId="182" formatCode="m&quot;月&quot;d&quot;日&quot;\(aaa\)"/>
  </numFmts>
  <fonts count="52"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sz val="11"/>
      <name val="ＭＳ Ｐゴシック"/>
      <family val="3"/>
      <charset val="128"/>
    </font>
    <font>
      <sz val="11"/>
      <name val="ＭＳ Ｐゴシック"/>
      <family val="3"/>
      <charset val="128"/>
    </font>
    <font>
      <sz val="8"/>
      <name val="ＭＳ Ｐゴシック"/>
      <family val="3"/>
      <charset val="128"/>
    </font>
    <font>
      <sz val="11"/>
      <name val="ＭＳ Ｐゴシック"/>
      <family val="3"/>
      <charset val="128"/>
    </font>
    <font>
      <sz val="11"/>
      <name val="ＭＳ ゴシック"/>
      <family val="3"/>
      <charset val="128"/>
    </font>
    <font>
      <sz val="9"/>
      <name val="ＭＳ ゴシック"/>
      <family val="3"/>
      <charset val="128"/>
    </font>
    <font>
      <sz val="6"/>
      <name val="ＭＳ ゴシック"/>
      <family val="3"/>
      <charset val="128"/>
    </font>
    <font>
      <sz val="8"/>
      <name val="ＭＳ ゴシック"/>
      <family val="3"/>
      <charset val="128"/>
    </font>
    <font>
      <b/>
      <sz val="14"/>
      <name val="ＭＳ ゴシック"/>
      <family val="3"/>
      <charset val="128"/>
    </font>
    <font>
      <b/>
      <sz val="10"/>
      <name val="ＭＳ ゴシック"/>
      <family val="3"/>
      <charset val="128"/>
    </font>
    <font>
      <sz val="11"/>
      <name val="Century"/>
      <family val="1"/>
    </font>
    <font>
      <sz val="8"/>
      <name val="Century"/>
      <family val="1"/>
    </font>
    <font>
      <sz val="11"/>
      <name val="ＭＳ Ｐゴシック"/>
      <family val="3"/>
      <charset val="128"/>
    </font>
    <font>
      <sz val="11"/>
      <name val="ＭＳ Ｐゴシック"/>
      <family val="3"/>
      <charset val="128"/>
    </font>
    <font>
      <b/>
      <sz val="14"/>
      <name val="ＭＳ Ｐゴシック"/>
      <family val="3"/>
      <charset val="128"/>
    </font>
    <font>
      <b/>
      <sz val="11"/>
      <name val="ＭＳ Ｐゴシック"/>
      <family val="3"/>
      <charset val="128"/>
    </font>
    <font>
      <sz val="36"/>
      <name val="HGP明朝E"/>
      <family val="1"/>
      <charset val="128"/>
    </font>
    <font>
      <sz val="28"/>
      <name val="ARゴシック体S"/>
      <family val="3"/>
      <charset val="128"/>
    </font>
    <font>
      <sz val="22"/>
      <name val="ARゴシック体S"/>
      <family val="3"/>
      <charset val="128"/>
    </font>
    <font>
      <b/>
      <shadow/>
      <sz val="27"/>
      <name val="HGP明朝E"/>
      <family val="1"/>
      <charset val="128"/>
    </font>
    <font>
      <sz val="24"/>
      <name val="HGS創英角ｺﾞｼｯｸUB"/>
      <family val="3"/>
      <charset val="128"/>
    </font>
    <font>
      <sz val="12"/>
      <name val="ＭＳ ゴシック"/>
      <family val="3"/>
      <charset val="128"/>
    </font>
    <font>
      <sz val="18"/>
      <name val="ＭＳ ゴシック"/>
      <family val="3"/>
      <charset val="128"/>
    </font>
    <font>
      <b/>
      <sz val="18"/>
      <name val="Century"/>
      <family val="1"/>
    </font>
    <font>
      <sz val="14"/>
      <name val="ＭＳ ゴシック"/>
      <family val="3"/>
      <charset val="128"/>
    </font>
    <font>
      <sz val="10"/>
      <name val="ＭＳ ゴシック"/>
      <family val="3"/>
      <charset val="128"/>
    </font>
    <font>
      <sz val="7"/>
      <name val="Times New Roman"/>
      <family val="1"/>
    </font>
    <font>
      <b/>
      <sz val="16"/>
      <name val="ＭＳ ゴシック"/>
      <family val="3"/>
      <charset val="128"/>
    </font>
    <font>
      <b/>
      <sz val="9"/>
      <name val="Century"/>
      <family val="1"/>
    </font>
    <font>
      <sz val="9"/>
      <name val="Century"/>
      <family val="1"/>
    </font>
    <font>
      <b/>
      <sz val="12"/>
      <name val="ＭＳ ゴシック"/>
      <family val="3"/>
      <charset val="128"/>
    </font>
    <font>
      <sz val="5"/>
      <name val="ＭＳ Ｐゴシック"/>
      <family val="3"/>
      <charset val="128"/>
    </font>
    <font>
      <sz val="10"/>
      <color rgb="FF4C4C4C"/>
      <name val="Century"/>
      <family val="1"/>
    </font>
    <font>
      <sz val="6"/>
      <name val="ＭＳ Ｐゴシック"/>
      <family val="2"/>
      <charset val="128"/>
      <scheme val="minor"/>
    </font>
    <font>
      <sz val="14"/>
      <name val="ＭＳ Ｐゴシック"/>
      <family val="3"/>
      <charset val="128"/>
    </font>
    <font>
      <sz val="7"/>
      <name val="ＭＳ Ｐゴシック"/>
      <family val="3"/>
      <charset val="128"/>
    </font>
    <font>
      <b/>
      <sz val="9"/>
      <name val="ＭＳ Ｐゴシック"/>
      <family val="3"/>
      <charset val="128"/>
    </font>
    <font>
      <sz val="6"/>
      <color rgb="FFFF0000"/>
      <name val="ＭＳ Ｐゴシック"/>
      <family val="3"/>
      <charset val="128"/>
    </font>
    <font>
      <sz val="10"/>
      <color rgb="FFFF0000"/>
      <name val="ＭＳ Ｐゴシック"/>
      <family val="3"/>
      <charset val="128"/>
    </font>
    <font>
      <sz val="11"/>
      <color rgb="FFFF0000"/>
      <name val="ＭＳ Ｐゴシック"/>
      <family val="3"/>
      <charset val="128"/>
    </font>
    <font>
      <b/>
      <sz val="11"/>
      <name val="ＭＳ Ｐゴシック"/>
      <family val="3"/>
      <charset val="128"/>
      <scheme val="minor"/>
    </font>
    <font>
      <sz val="8"/>
      <color rgb="FFFF0000"/>
      <name val="ＭＳ Ｐゴシック"/>
      <family val="3"/>
      <charset val="128"/>
    </font>
    <font>
      <b/>
      <sz val="8"/>
      <color rgb="FFFF0000"/>
      <name val="ＭＳ Ｐゴシック"/>
      <family val="3"/>
      <charset val="128"/>
    </font>
    <font>
      <sz val="9"/>
      <color rgb="FFFF0000"/>
      <name val="ＭＳ Ｐゴシック"/>
      <family val="3"/>
      <charset val="128"/>
    </font>
    <font>
      <b/>
      <sz val="6"/>
      <name val="ＭＳ Ｐゴシック"/>
      <family val="3"/>
      <charset val="128"/>
    </font>
    <font>
      <sz val="16"/>
      <name val="ＭＳ Ｐゴシック"/>
      <family val="3"/>
      <charset val="128"/>
    </font>
  </fonts>
  <fills count="3">
    <fill>
      <patternFill patternType="none"/>
    </fill>
    <fill>
      <patternFill patternType="gray125"/>
    </fill>
    <fill>
      <patternFill patternType="solid">
        <fgColor indexed="41"/>
        <bgColor indexed="64"/>
      </patternFill>
    </fill>
  </fills>
  <borders count="77">
    <border>
      <left/>
      <right/>
      <top/>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hair">
        <color indexed="64"/>
      </top>
      <bottom/>
      <diagonal/>
    </border>
    <border>
      <left/>
      <right/>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top style="thin">
        <color indexed="64"/>
      </top>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diagonal/>
    </border>
    <border>
      <left style="thin">
        <color indexed="64"/>
      </left>
      <right/>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style="hair">
        <color indexed="64"/>
      </left>
      <right style="hair">
        <color indexed="64"/>
      </right>
      <top/>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thin">
        <color indexed="64"/>
      </right>
      <top/>
      <bottom/>
      <diagonal/>
    </border>
    <border>
      <left style="hair">
        <color indexed="64"/>
      </left>
      <right/>
      <top style="thin">
        <color indexed="64"/>
      </top>
      <bottom style="hair">
        <color indexed="64"/>
      </bottom>
      <diagonal/>
    </border>
    <border>
      <left style="thin">
        <color indexed="64"/>
      </left>
      <right style="thin">
        <color indexed="64"/>
      </right>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right style="dotted">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hair">
        <color indexed="64"/>
      </right>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959">
    <xf numFmtId="0" fontId="0" fillId="0" borderId="0" xfId="0"/>
    <xf numFmtId="0" fontId="3" fillId="0" borderId="0" xfId="0" applyFont="1" applyAlignment="1">
      <alignment horizontal="left"/>
    </xf>
    <xf numFmtId="0" fontId="4" fillId="0" borderId="0" xfId="0" applyFont="1"/>
    <xf numFmtId="0" fontId="6" fillId="0" borderId="0" xfId="0" applyFont="1"/>
    <xf numFmtId="0" fontId="7" fillId="0" borderId="0" xfId="0" applyFont="1"/>
    <xf numFmtId="0" fontId="6" fillId="0" borderId="0" xfId="0" applyFont="1" applyAlignment="1">
      <alignment vertical="center"/>
    </xf>
    <xf numFmtId="0" fontId="0" fillId="0" borderId="0" xfId="0" applyAlignment="1">
      <alignment horizontal="distributed" vertical="center"/>
    </xf>
    <xf numFmtId="0" fontId="6" fillId="0" borderId="1" xfId="0" applyFont="1" applyBorder="1" applyAlignment="1">
      <alignment vertical="center"/>
    </xf>
    <xf numFmtId="38" fontId="6" fillId="0" borderId="0" xfId="1" applyFont="1" applyBorder="1" applyAlignment="1">
      <alignment vertical="center"/>
    </xf>
    <xf numFmtId="0" fontId="6" fillId="0" borderId="0" xfId="0" applyFont="1" applyAlignment="1">
      <alignment horizontal="left" vertical="center"/>
    </xf>
    <xf numFmtId="0" fontId="6" fillId="0" borderId="5" xfId="0" applyFont="1" applyBorder="1" applyAlignment="1">
      <alignment horizontal="left" vertical="center"/>
    </xf>
    <xf numFmtId="0" fontId="6" fillId="0" borderId="7" xfId="0" applyFont="1" applyBorder="1" applyAlignment="1">
      <alignment horizontal="left" vertical="center"/>
    </xf>
    <xf numFmtId="0" fontId="5" fillId="0" borderId="0" xfId="0" applyFont="1" applyAlignment="1">
      <alignment horizontal="left"/>
    </xf>
    <xf numFmtId="0" fontId="5" fillId="0" borderId="0" xfId="0" applyFont="1"/>
    <xf numFmtId="0" fontId="6" fillId="0" borderId="5" xfId="0" applyFont="1" applyBorder="1" applyAlignment="1">
      <alignment horizontal="center" vertical="center"/>
    </xf>
    <xf numFmtId="0" fontId="9" fillId="0" borderId="8" xfId="0" applyFont="1" applyBorder="1" applyAlignment="1">
      <alignment vertical="center"/>
    </xf>
    <xf numFmtId="0" fontId="9" fillId="0" borderId="9" xfId="0" applyFont="1" applyBorder="1" applyAlignment="1">
      <alignment vertical="center"/>
    </xf>
    <xf numFmtId="0" fontId="9" fillId="0" borderId="2" xfId="0" applyFont="1" applyBorder="1" applyAlignment="1">
      <alignment horizontal="center" vertical="center"/>
    </xf>
    <xf numFmtId="38" fontId="6" fillId="0" borderId="10" xfId="1" applyFont="1" applyBorder="1" applyAlignment="1">
      <alignment horizontal="right" vertical="center"/>
    </xf>
    <xf numFmtId="38" fontId="6" fillId="0" borderId="0" xfId="1" applyFont="1" applyBorder="1" applyAlignment="1">
      <alignment horizontal="right" vertical="center"/>
    </xf>
    <xf numFmtId="0" fontId="6" fillId="0" borderId="0" xfId="0" applyFont="1" applyAlignment="1">
      <alignment horizontal="center" vertical="center"/>
    </xf>
    <xf numFmtId="38" fontId="6" fillId="0" borderId="12" xfId="1" applyFont="1" applyBorder="1" applyAlignment="1">
      <alignment horizontal="right" vertical="center"/>
    </xf>
    <xf numFmtId="38" fontId="6" fillId="0" borderId="13" xfId="1" applyFont="1" applyBorder="1" applyAlignment="1">
      <alignment horizontal="righ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0" xfId="0" applyFont="1" applyAlignment="1">
      <alignment horizontal="left" vertical="center"/>
    </xf>
    <xf numFmtId="0" fontId="12" fillId="0" borderId="0" xfId="0" applyFont="1" applyAlignment="1">
      <alignment horizontal="center" vertical="center"/>
    </xf>
    <xf numFmtId="38" fontId="6" fillId="0" borderId="17" xfId="1" applyFont="1" applyBorder="1" applyAlignment="1">
      <alignment horizontal="right" vertical="center"/>
    </xf>
    <xf numFmtId="0" fontId="6" fillId="0" borderId="2" xfId="0" applyFont="1" applyBorder="1" applyAlignment="1">
      <alignment horizontal="center" vertical="center"/>
    </xf>
    <xf numFmtId="0" fontId="2" fillId="0" borderId="16" xfId="0" applyFont="1" applyBorder="1" applyAlignment="1">
      <alignment horizontal="left" vertical="center"/>
    </xf>
    <xf numFmtId="0" fontId="2" fillId="0" borderId="19" xfId="0" applyFont="1" applyBorder="1" applyAlignment="1">
      <alignment horizontal="left" vertical="center"/>
    </xf>
    <xf numFmtId="38" fontId="2" fillId="0" borderId="16" xfId="1" applyFont="1" applyBorder="1" applyAlignment="1">
      <alignment horizontal="left" vertical="center"/>
    </xf>
    <xf numFmtId="38" fontId="2" fillId="0" borderId="19" xfId="1" applyFont="1" applyBorder="1" applyAlignment="1">
      <alignment horizontal="left" vertical="center"/>
    </xf>
    <xf numFmtId="38" fontId="2" fillId="0" borderId="20" xfId="1" applyFont="1" applyBorder="1" applyAlignment="1">
      <alignment horizontal="left" vertical="center"/>
    </xf>
    <xf numFmtId="38" fontId="2" fillId="0" borderId="21" xfId="1" applyFont="1" applyBorder="1" applyAlignment="1">
      <alignment horizontal="left" vertical="center"/>
    </xf>
    <xf numFmtId="38" fontId="2" fillId="0" borderId="22" xfId="1" applyFont="1" applyBorder="1" applyAlignment="1">
      <alignment horizontal="left" vertical="center"/>
    </xf>
    <xf numFmtId="38" fontId="2" fillId="0" borderId="13" xfId="1" applyFont="1" applyBorder="1" applyAlignment="1">
      <alignment horizontal="left" vertical="center"/>
    </xf>
    <xf numFmtId="38" fontId="2" fillId="0" borderId="7" xfId="1" applyFont="1" applyBorder="1" applyAlignment="1">
      <alignment horizontal="left" vertical="center"/>
    </xf>
    <xf numFmtId="0" fontId="13" fillId="0" borderId="0" xfId="0" applyFont="1" applyAlignment="1">
      <alignment horizontal="left" vertical="center"/>
    </xf>
    <xf numFmtId="0" fontId="8" fillId="0" borderId="0" xfId="0" applyFont="1" applyAlignment="1">
      <alignment horizontal="left" vertical="center"/>
    </xf>
    <xf numFmtId="0" fontId="8" fillId="0" borderId="0" xfId="0" applyFont="1"/>
    <xf numFmtId="0" fontId="8" fillId="0" borderId="0" xfId="0" applyFont="1" applyAlignment="1">
      <alignment horizontal="left"/>
    </xf>
    <xf numFmtId="0" fontId="6" fillId="0" borderId="8" xfId="0" applyFont="1" applyBorder="1" applyAlignment="1">
      <alignment vertical="center"/>
    </xf>
    <xf numFmtId="0" fontId="6" fillId="0" borderId="17" xfId="0" applyFont="1" applyBorder="1" applyAlignment="1">
      <alignment horizontal="left" vertical="center"/>
    </xf>
    <xf numFmtId="0" fontId="6" fillId="0" borderId="9" xfId="0" applyFont="1" applyBorder="1" applyAlignment="1">
      <alignment vertical="center"/>
    </xf>
    <xf numFmtId="38" fontId="6" fillId="0" borderId="17" xfId="1" applyFont="1" applyBorder="1" applyAlignment="1">
      <alignment vertical="center"/>
    </xf>
    <xf numFmtId="0" fontId="14" fillId="0" borderId="0" xfId="0" applyFont="1" applyAlignment="1">
      <alignment vertical="center"/>
    </xf>
    <xf numFmtId="0" fontId="15"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left" vertical="center" justifyLastLine="1"/>
    </xf>
    <xf numFmtId="0" fontId="10" fillId="0" borderId="0" xfId="0" applyFont="1" applyAlignment="1">
      <alignment horizontal="left" vertical="center" wrapText="1"/>
    </xf>
    <xf numFmtId="0" fontId="16" fillId="0" borderId="0" xfId="0" applyFont="1" applyAlignment="1">
      <alignment horizontal="left" vertical="center"/>
    </xf>
    <xf numFmtId="0" fontId="3" fillId="0" borderId="0" xfId="0" applyFont="1"/>
    <xf numFmtId="0" fontId="9" fillId="0" borderId="24" xfId="0" applyFont="1" applyBorder="1" applyAlignment="1">
      <alignment horizontal="left" vertical="center"/>
    </xf>
    <xf numFmtId="0" fontId="16" fillId="0" borderId="0" xfId="0" applyFont="1" applyAlignment="1">
      <alignment horizontal="left" vertical="center" justifyLastLine="1"/>
    </xf>
    <xf numFmtId="0" fontId="13" fillId="0" borderId="0" xfId="0" applyFont="1" applyAlignment="1">
      <alignment horizontal="left" vertical="center" wrapText="1"/>
    </xf>
    <xf numFmtId="0" fontId="0" fillId="0" borderId="0" xfId="0" applyAlignment="1">
      <alignment horizontal="left" vertical="center"/>
    </xf>
    <xf numFmtId="0" fontId="13" fillId="0" borderId="0" xfId="0" applyFont="1" applyAlignment="1">
      <alignment horizontal="left" vertical="center" justifyLastLine="1"/>
    </xf>
    <xf numFmtId="0" fontId="2" fillId="0" borderId="16" xfId="0" applyFont="1" applyBorder="1" applyAlignment="1">
      <alignment horizontal="left" vertical="center" justifyLastLine="1"/>
    </xf>
    <xf numFmtId="0" fontId="2" fillId="0" borderId="19" xfId="0" applyFont="1" applyBorder="1" applyAlignment="1">
      <alignment horizontal="left" vertical="center" justifyLastLine="1"/>
    </xf>
    <xf numFmtId="38" fontId="9" fillId="0" borderId="11" xfId="1" applyFont="1" applyBorder="1" applyAlignment="1">
      <alignment horizontal="right" vertical="center"/>
    </xf>
    <xf numFmtId="0" fontId="10" fillId="0" borderId="0" xfId="0" applyFont="1" applyAlignment="1">
      <alignment horizontal="distributed" vertical="center"/>
    </xf>
    <xf numFmtId="0" fontId="8" fillId="0" borderId="0" xfId="0" applyFont="1" applyAlignment="1">
      <alignment vertical="center"/>
    </xf>
    <xf numFmtId="38" fontId="6" fillId="0" borderId="7" xfId="1" applyFont="1" applyBorder="1" applyAlignment="1">
      <alignment horizontal="right" vertical="center"/>
    </xf>
    <xf numFmtId="38" fontId="6" fillId="0" borderId="25" xfId="1" applyFont="1" applyBorder="1" applyAlignment="1">
      <alignment horizontal="right" vertical="center"/>
    </xf>
    <xf numFmtId="0" fontId="17" fillId="0" borderId="0" xfId="0" applyFont="1" applyAlignment="1">
      <alignment horizontal="left" vertical="center"/>
    </xf>
    <xf numFmtId="38" fontId="2" fillId="0" borderId="10" xfId="1" applyFont="1" applyBorder="1" applyAlignment="1">
      <alignment horizontal="left" vertical="center"/>
    </xf>
    <xf numFmtId="38" fontId="2" fillId="0" borderId="5" xfId="1" applyFont="1" applyBorder="1" applyAlignment="1">
      <alignment horizontal="left" vertical="center"/>
    </xf>
    <xf numFmtId="38" fontId="6" fillId="0" borderId="5" xfId="1" applyFont="1" applyBorder="1" applyAlignment="1">
      <alignment horizontal="right" vertical="center"/>
    </xf>
    <xf numFmtId="0" fontId="19" fillId="0" borderId="0" xfId="0" applyFont="1"/>
    <xf numFmtId="0" fontId="19" fillId="0" borderId="21" xfId="0" applyFont="1" applyBorder="1" applyAlignment="1">
      <alignment horizontal="center" vertical="center" justifyLastLine="1"/>
    </xf>
    <xf numFmtId="0" fontId="19" fillId="0" borderId="0" xfId="0" applyFont="1" applyAlignment="1">
      <alignment horizontal="center" vertical="center" justifyLastLine="1"/>
    </xf>
    <xf numFmtId="0" fontId="19" fillId="0" borderId="0" xfId="0" applyFont="1" applyAlignment="1">
      <alignment horizontal="distributed" vertical="center" justifyLastLine="1"/>
    </xf>
    <xf numFmtId="0" fontId="19" fillId="0" borderId="0" xfId="0" applyFont="1" applyAlignment="1">
      <alignment horizontal="left"/>
    </xf>
    <xf numFmtId="0" fontId="19" fillId="0" borderId="17" xfId="0" applyFont="1" applyBorder="1" applyAlignment="1">
      <alignment horizontal="left" vertical="center" justifyLastLine="1"/>
    </xf>
    <xf numFmtId="38" fontId="19" fillId="0" borderId="13" xfId="1" applyFont="1" applyBorder="1" applyAlignment="1">
      <alignment horizontal="right" vertical="center"/>
    </xf>
    <xf numFmtId="38" fontId="6" fillId="0" borderId="26" xfId="1" applyFont="1" applyBorder="1" applyAlignment="1">
      <alignment horizontal="right" vertical="center"/>
    </xf>
    <xf numFmtId="38" fontId="19" fillId="0" borderId="13" xfId="1" applyFont="1" applyBorder="1" applyAlignment="1">
      <alignment vertical="center"/>
    </xf>
    <xf numFmtId="0" fontId="16" fillId="0" borderId="0" xfId="0" applyFont="1" applyAlignment="1">
      <alignment vertical="center"/>
    </xf>
    <xf numFmtId="0" fontId="2" fillId="0" borderId="7" xfId="0" applyFont="1" applyBorder="1" applyAlignment="1">
      <alignment horizontal="left" vertical="center"/>
    </xf>
    <xf numFmtId="0" fontId="19" fillId="0" borderId="7" xfId="0" applyFont="1" applyBorder="1" applyAlignment="1">
      <alignment vertical="center"/>
    </xf>
    <xf numFmtId="0" fontId="19" fillId="0" borderId="5" xfId="0" applyFont="1" applyBorder="1" applyAlignment="1">
      <alignment vertical="center"/>
    </xf>
    <xf numFmtId="0" fontId="6" fillId="0" borderId="10" xfId="0" applyFont="1" applyBorder="1" applyAlignment="1">
      <alignment horizontal="left" vertical="center"/>
    </xf>
    <xf numFmtId="0" fontId="6" fillId="0" borderId="18" xfId="0" applyFont="1" applyBorder="1" applyAlignment="1">
      <alignment horizontal="left" vertical="center"/>
    </xf>
    <xf numFmtId="38" fontId="6" fillId="0" borderId="12" xfId="1" applyFont="1" applyBorder="1" applyAlignment="1">
      <alignment vertical="center"/>
    </xf>
    <xf numFmtId="0" fontId="6" fillId="2" borderId="27" xfId="0" applyFont="1" applyFill="1" applyBorder="1" applyAlignment="1">
      <alignment horizontal="distributed" vertical="center" justifyLastLine="1"/>
    </xf>
    <xf numFmtId="0" fontId="6" fillId="2" borderId="28" xfId="0" applyFont="1" applyFill="1" applyBorder="1" applyAlignment="1">
      <alignment horizontal="distributed" vertical="center" justifyLastLine="1"/>
    </xf>
    <xf numFmtId="0" fontId="6" fillId="2" borderId="28" xfId="0" applyFont="1" applyFill="1" applyBorder="1" applyAlignment="1">
      <alignment horizontal="center" vertical="center" justifyLastLine="1"/>
    </xf>
    <xf numFmtId="0" fontId="19" fillId="0" borderId="0" xfId="0" applyFont="1" applyAlignment="1">
      <alignment vertical="center"/>
    </xf>
    <xf numFmtId="0" fontId="9" fillId="0" borderId="0" xfId="0" applyFont="1" applyAlignment="1">
      <alignment vertical="center"/>
    </xf>
    <xf numFmtId="0" fontId="13" fillId="0" borderId="0" xfId="0" applyFont="1" applyAlignment="1">
      <alignment vertical="center"/>
    </xf>
    <xf numFmtId="0" fontId="17" fillId="0" borderId="0" xfId="0" applyFont="1" applyAlignment="1">
      <alignment vertical="center"/>
    </xf>
    <xf numFmtId="0" fontId="2" fillId="0" borderId="0" xfId="0" applyFont="1" applyAlignment="1">
      <alignment vertical="center"/>
    </xf>
    <xf numFmtId="38" fontId="21" fillId="0" borderId="29" xfId="1" applyFont="1" applyBorder="1" applyAlignment="1">
      <alignment vertical="center"/>
    </xf>
    <xf numFmtId="38" fontId="21" fillId="0" borderId="29" xfId="1" applyFont="1" applyBorder="1" applyAlignment="1">
      <alignment horizontal="right" vertical="center"/>
    </xf>
    <xf numFmtId="38" fontId="21" fillId="0" borderId="30" xfId="1" applyFont="1" applyBorder="1" applyAlignment="1">
      <alignment horizontal="right" vertical="center"/>
    </xf>
    <xf numFmtId="38" fontId="21" fillId="0" borderId="31" xfId="1" applyFont="1" applyBorder="1" applyAlignment="1">
      <alignment horizontal="right" vertical="center"/>
    </xf>
    <xf numFmtId="38" fontId="21" fillId="0" borderId="32" xfId="1" applyFont="1" applyBorder="1" applyAlignment="1">
      <alignment horizontal="right" vertical="center"/>
    </xf>
    <xf numFmtId="38" fontId="21" fillId="0" borderId="33" xfId="1" applyFont="1" applyBorder="1" applyAlignment="1">
      <alignment vertical="center"/>
    </xf>
    <xf numFmtId="38" fontId="21" fillId="0" borderId="32" xfId="1" applyFont="1" applyBorder="1" applyAlignment="1">
      <alignment vertical="center"/>
    </xf>
    <xf numFmtId="38" fontId="6" fillId="0" borderId="36" xfId="1" applyFont="1" applyBorder="1" applyAlignment="1">
      <alignment horizontal="right" vertical="center"/>
    </xf>
    <xf numFmtId="0" fontId="2" fillId="0" borderId="7" xfId="0" applyFont="1" applyBorder="1" applyAlignment="1">
      <alignment horizontal="left" vertical="center" wrapText="1"/>
    </xf>
    <xf numFmtId="0" fontId="8" fillId="0" borderId="7" xfId="0" applyFont="1" applyBorder="1" applyAlignment="1">
      <alignment horizontal="right" vertical="center"/>
    </xf>
    <xf numFmtId="0" fontId="2" fillId="0" borderId="7" xfId="0" applyFont="1" applyBorder="1" applyAlignment="1">
      <alignment vertical="center"/>
    </xf>
    <xf numFmtId="0" fontId="9" fillId="0" borderId="24" xfId="0" applyFont="1" applyBorder="1" applyAlignment="1">
      <alignment vertical="center"/>
    </xf>
    <xf numFmtId="0" fontId="6" fillId="0" borderId="16" xfId="0" applyFont="1" applyBorder="1" applyAlignment="1">
      <alignment vertical="center"/>
    </xf>
    <xf numFmtId="0" fontId="6" fillId="0" borderId="7" xfId="0" applyFont="1" applyBorder="1" applyAlignment="1">
      <alignment vertical="center"/>
    </xf>
    <xf numFmtId="38" fontId="21" fillId="0" borderId="32" xfId="0" applyNumberFormat="1" applyFont="1" applyBorder="1" applyAlignment="1">
      <alignment vertical="center"/>
    </xf>
    <xf numFmtId="0" fontId="10" fillId="0" borderId="0" xfId="0" applyFont="1" applyAlignment="1">
      <alignment vertical="center"/>
    </xf>
    <xf numFmtId="38" fontId="21" fillId="0" borderId="0" xfId="1" applyFont="1" applyBorder="1" applyAlignment="1">
      <alignment vertical="center"/>
    </xf>
    <xf numFmtId="38" fontId="21" fillId="0" borderId="6" xfId="1" applyFont="1" applyBorder="1" applyAlignment="1">
      <alignment horizontal="center" vertical="center"/>
    </xf>
    <xf numFmtId="0" fontId="7" fillId="0" borderId="0" xfId="0" applyFont="1" applyAlignment="1">
      <alignment vertical="center"/>
    </xf>
    <xf numFmtId="0" fontId="4" fillId="0" borderId="0" xfId="0" applyFont="1" applyAlignment="1">
      <alignment vertical="center"/>
    </xf>
    <xf numFmtId="38" fontId="21" fillId="0" borderId="4" xfId="1" applyFont="1" applyBorder="1" applyAlignment="1">
      <alignment vertical="center"/>
    </xf>
    <xf numFmtId="38" fontId="21" fillId="0" borderId="3" xfId="1" applyFont="1" applyBorder="1" applyAlignment="1">
      <alignment vertical="center"/>
    </xf>
    <xf numFmtId="0" fontId="4" fillId="0" borderId="0" xfId="0" applyFont="1" applyAlignment="1">
      <alignment horizontal="left" vertical="center"/>
    </xf>
    <xf numFmtId="0" fontId="3" fillId="0" borderId="0" xfId="0" applyFont="1" applyAlignment="1">
      <alignment horizontal="left" vertical="center"/>
    </xf>
    <xf numFmtId="0" fontId="6" fillId="0" borderId="24" xfId="0" applyFont="1" applyBorder="1" applyAlignment="1">
      <alignment vertical="center"/>
    </xf>
    <xf numFmtId="38" fontId="6" fillId="0" borderId="0" xfId="0" applyNumberFormat="1" applyFont="1" applyAlignment="1">
      <alignment vertical="center"/>
    </xf>
    <xf numFmtId="0" fontId="6" fillId="2" borderId="38" xfId="0" applyFont="1" applyFill="1" applyBorder="1" applyAlignment="1">
      <alignment horizontal="distributed" vertical="center" justifyLastLine="1"/>
    </xf>
    <xf numFmtId="0" fontId="5" fillId="0" borderId="0" xfId="0" applyFont="1" applyAlignment="1">
      <alignment vertical="center"/>
    </xf>
    <xf numFmtId="49" fontId="6" fillId="0" borderId="5" xfId="0" applyNumberFormat="1" applyFont="1" applyBorder="1" applyAlignment="1">
      <alignment horizontal="right" vertical="center"/>
    </xf>
    <xf numFmtId="0" fontId="6" fillId="0" borderId="5" xfId="0" applyFont="1" applyBorder="1" applyAlignment="1">
      <alignment horizontal="right" vertical="center"/>
    </xf>
    <xf numFmtId="0" fontId="0" fillId="0" borderId="25" xfId="0" applyBorder="1" applyAlignment="1">
      <alignment horizontal="right" vertical="center" justifyLastLine="1"/>
    </xf>
    <xf numFmtId="0" fontId="6" fillId="0" borderId="25" xfId="0" applyFont="1" applyBorder="1" applyAlignment="1">
      <alignment horizontal="right" vertical="center" justifyLastLine="1"/>
    </xf>
    <xf numFmtId="0" fontId="8" fillId="0" borderId="7" xfId="0" applyFont="1" applyBorder="1" applyAlignment="1">
      <alignment horizontal="right" vertical="center" wrapText="1"/>
    </xf>
    <xf numFmtId="0" fontId="18" fillId="0" borderId="0" xfId="0" applyFont="1" applyAlignment="1">
      <alignment vertical="center"/>
    </xf>
    <xf numFmtId="0" fontId="3" fillId="0" borderId="0" xfId="0" applyFont="1" applyAlignment="1">
      <alignment vertical="center"/>
    </xf>
    <xf numFmtId="0" fontId="19" fillId="0" borderId="16" xfId="0" applyFont="1" applyBorder="1" applyAlignment="1">
      <alignment vertical="center"/>
    </xf>
    <xf numFmtId="0" fontId="19" fillId="0" borderId="39" xfId="0" applyFont="1" applyBorder="1" applyAlignment="1">
      <alignment vertical="center"/>
    </xf>
    <xf numFmtId="0" fontId="19" fillId="0" borderId="19" xfId="0" applyFont="1" applyBorder="1" applyAlignment="1">
      <alignment vertical="center"/>
    </xf>
    <xf numFmtId="38" fontId="6" fillId="0" borderId="16" xfId="1" applyFont="1" applyBorder="1" applyAlignment="1">
      <alignment horizontal="right" vertical="center"/>
    </xf>
    <xf numFmtId="0" fontId="19" fillId="0" borderId="32" xfId="0" applyFont="1" applyBorder="1" applyAlignment="1">
      <alignment vertical="center"/>
    </xf>
    <xf numFmtId="0" fontId="6" fillId="0" borderId="19" xfId="0" applyFont="1" applyBorder="1" applyAlignment="1">
      <alignment horizontal="center" vertical="center"/>
    </xf>
    <xf numFmtId="0" fontId="6" fillId="0" borderId="5" xfId="0" applyFont="1" applyBorder="1" applyAlignment="1">
      <alignment horizontal="distributed" vertical="center"/>
    </xf>
    <xf numFmtId="0" fontId="2" fillId="0" borderId="40" xfId="0" applyFont="1" applyBorder="1" applyAlignment="1">
      <alignment horizontal="left" vertical="center"/>
    </xf>
    <xf numFmtId="0" fontId="2" fillId="0" borderId="41" xfId="0" applyFont="1" applyBorder="1" applyAlignment="1">
      <alignment horizontal="left" vertical="center" wrapText="1"/>
    </xf>
    <xf numFmtId="38" fontId="21" fillId="0" borderId="5" xfId="0" applyNumberFormat="1" applyFont="1" applyBorder="1" applyAlignment="1">
      <alignment vertical="center"/>
    </xf>
    <xf numFmtId="38" fontId="21" fillId="0" borderId="32" xfId="0" applyNumberFormat="1" applyFont="1" applyBorder="1" applyAlignment="1">
      <alignment horizontal="right" vertical="center"/>
    </xf>
    <xf numFmtId="0" fontId="2" fillId="0" borderId="42" xfId="0" applyFont="1" applyBorder="1" applyAlignment="1">
      <alignment horizontal="distributed" vertical="center"/>
    </xf>
    <xf numFmtId="0" fontId="2" fillId="0" borderId="43" xfId="0" applyFont="1" applyBorder="1" applyAlignment="1">
      <alignment vertical="center"/>
    </xf>
    <xf numFmtId="0" fontId="2" fillId="0" borderId="44" xfId="0" applyFont="1" applyBorder="1" applyAlignment="1">
      <alignment vertical="center"/>
    </xf>
    <xf numFmtId="0" fontId="2" fillId="0" borderId="44" xfId="0" applyFont="1" applyBorder="1" applyAlignment="1">
      <alignment horizontal="left" vertical="center" wrapText="1"/>
    </xf>
    <xf numFmtId="0" fontId="2" fillId="0" borderId="43" xfId="0" applyFont="1" applyBorder="1" applyAlignment="1">
      <alignment horizontal="left" vertical="center"/>
    </xf>
    <xf numFmtId="38" fontId="21" fillId="0" borderId="5" xfId="1" applyFont="1" applyBorder="1" applyAlignment="1">
      <alignment horizontal="right" vertical="center"/>
    </xf>
    <xf numFmtId="38" fontId="21" fillId="0" borderId="26" xfId="1" applyFont="1" applyBorder="1" applyAlignment="1">
      <alignment horizontal="right" vertical="center"/>
    </xf>
    <xf numFmtId="0" fontId="2" fillId="0" borderId="45" xfId="0" applyFont="1" applyBorder="1" applyAlignment="1">
      <alignment horizontal="left" vertical="center"/>
    </xf>
    <xf numFmtId="0" fontId="4" fillId="0" borderId="42" xfId="0" applyFont="1" applyBorder="1" applyAlignment="1">
      <alignment horizontal="distributed" vertical="center"/>
    </xf>
    <xf numFmtId="0" fontId="4" fillId="0" borderId="43" xfId="0" applyFont="1" applyBorder="1" applyAlignment="1">
      <alignment horizontal="left" vertical="center"/>
    </xf>
    <xf numFmtId="38" fontId="2" fillId="0" borderId="8" xfId="1" applyFont="1" applyBorder="1" applyAlignment="1">
      <alignment horizontal="left" vertical="center"/>
    </xf>
    <xf numFmtId="0" fontId="2" fillId="0" borderId="42" xfId="0" applyFont="1" applyBorder="1" applyAlignment="1">
      <alignment horizontal="left" vertical="center"/>
    </xf>
    <xf numFmtId="0" fontId="6" fillId="0" borderId="25" xfId="0" applyFont="1" applyBorder="1" applyAlignment="1">
      <alignment horizontal="right" vertical="center"/>
    </xf>
    <xf numFmtId="0" fontId="4" fillId="0" borderId="42" xfId="0" applyFont="1" applyBorder="1" applyAlignment="1">
      <alignment horizontal="distributed" vertical="center" wrapText="1"/>
    </xf>
    <xf numFmtId="0" fontId="4" fillId="0" borderId="43" xfId="0" applyFont="1" applyBorder="1" applyAlignment="1">
      <alignment horizontal="distributed" vertical="center" wrapText="1"/>
    </xf>
    <xf numFmtId="0" fontId="2" fillId="0" borderId="43" xfId="0" applyFont="1" applyBorder="1" applyAlignment="1">
      <alignment horizontal="left" vertical="center" wrapText="1"/>
    </xf>
    <xf numFmtId="0" fontId="19" fillId="0" borderId="25" xfId="0" applyFont="1" applyBorder="1" applyAlignment="1">
      <alignment horizontal="right" vertical="center"/>
    </xf>
    <xf numFmtId="38" fontId="19" fillId="0" borderId="26" xfId="1" applyFont="1" applyBorder="1" applyAlignment="1">
      <alignment horizontal="right" vertical="center"/>
    </xf>
    <xf numFmtId="38" fontId="21" fillId="0" borderId="30" xfId="0" applyNumberFormat="1" applyFont="1" applyBorder="1" applyAlignment="1">
      <alignment horizontal="right" vertical="center"/>
    </xf>
    <xf numFmtId="0" fontId="6" fillId="0" borderId="7" xfId="0" applyFont="1" applyBorder="1" applyAlignment="1">
      <alignment horizontal="center" vertical="center"/>
    </xf>
    <xf numFmtId="0" fontId="6" fillId="0" borderId="5" xfId="0" applyFont="1" applyBorder="1" applyAlignment="1">
      <alignment vertical="center"/>
    </xf>
    <xf numFmtId="38" fontId="6" fillId="0" borderId="26" xfId="0" applyNumberFormat="1" applyFont="1" applyBorder="1" applyAlignment="1">
      <alignment horizontal="right" vertical="center"/>
    </xf>
    <xf numFmtId="0" fontId="6" fillId="0" borderId="16" xfId="0" applyFont="1" applyBorder="1" applyAlignment="1">
      <alignment horizontal="center" vertical="center"/>
    </xf>
    <xf numFmtId="0" fontId="5" fillId="0" borderId="46" xfId="0" applyFont="1" applyBorder="1" applyAlignment="1">
      <alignment horizontal="left" vertical="center"/>
    </xf>
    <xf numFmtId="0" fontId="6" fillId="0" borderId="47" xfId="0" applyFont="1" applyBorder="1" applyAlignment="1">
      <alignment horizontal="distributed" vertical="center" justifyLastLine="1"/>
    </xf>
    <xf numFmtId="38" fontId="0" fillId="0" borderId="27" xfId="0" applyNumberFormat="1" applyBorder="1" applyAlignment="1">
      <alignment vertical="center"/>
    </xf>
    <xf numFmtId="0" fontId="19" fillId="0" borderId="48" xfId="0" applyFont="1" applyBorder="1" applyAlignment="1">
      <alignment horizontal="right" vertical="center"/>
    </xf>
    <xf numFmtId="0" fontId="2" fillId="0" borderId="9" xfId="0" applyFont="1" applyBorder="1" applyAlignment="1">
      <alignment horizontal="left" vertical="center"/>
    </xf>
    <xf numFmtId="0" fontId="5" fillId="0" borderId="0" xfId="0" applyFont="1" applyAlignment="1">
      <alignment horizontal="left" vertical="center"/>
    </xf>
    <xf numFmtId="0" fontId="2" fillId="0" borderId="19" xfId="0" applyFont="1" applyBorder="1" applyAlignment="1">
      <alignment horizontal="center" vertical="center" justifyLastLine="1"/>
    </xf>
    <xf numFmtId="38" fontId="2" fillId="0" borderId="10" xfId="1" applyFont="1" applyBorder="1" applyAlignment="1">
      <alignment horizontal="center" vertical="center"/>
    </xf>
    <xf numFmtId="0" fontId="8" fillId="0" borderId="0" xfId="0" applyFont="1" applyAlignment="1">
      <alignment vertical="center" wrapText="1"/>
    </xf>
    <xf numFmtId="0" fontId="0" fillId="0" borderId="6" xfId="0" applyBorder="1" applyAlignment="1">
      <alignment horizontal="left" vertical="center" justifyLastLine="1"/>
    </xf>
    <xf numFmtId="38" fontId="2" fillId="0" borderId="19" xfId="1" applyFont="1" applyBorder="1" applyAlignment="1">
      <alignment horizontal="center" vertical="center"/>
    </xf>
    <xf numFmtId="0" fontId="2" fillId="0" borderId="19"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6" xfId="0" applyFont="1" applyBorder="1" applyAlignment="1">
      <alignment horizontal="center" vertical="center"/>
    </xf>
    <xf numFmtId="0" fontId="2" fillId="0" borderId="19" xfId="0" applyFont="1" applyBorder="1" applyAlignment="1">
      <alignment horizontal="center" vertical="center"/>
    </xf>
    <xf numFmtId="0" fontId="2" fillId="0" borderId="39" xfId="0" applyFont="1" applyBorder="1" applyAlignment="1">
      <alignment horizontal="center" vertical="center"/>
    </xf>
    <xf numFmtId="38" fontId="2" fillId="0" borderId="13" xfId="1" applyFont="1" applyBorder="1" applyAlignment="1">
      <alignment horizontal="center" vertical="center"/>
    </xf>
    <xf numFmtId="0" fontId="2" fillId="0" borderId="5" xfId="0" applyFont="1" applyBorder="1" applyAlignment="1">
      <alignment horizontal="center" vertical="center" wrapText="1"/>
    </xf>
    <xf numFmtId="38" fontId="2" fillId="0" borderId="5" xfId="1" applyFont="1" applyBorder="1" applyAlignment="1">
      <alignment horizontal="center" vertical="center"/>
    </xf>
    <xf numFmtId="0" fontId="2" fillId="0" borderId="13" xfId="0" applyFont="1" applyBorder="1" applyAlignment="1">
      <alignment horizontal="center"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0" xfId="0" applyBorder="1" applyAlignment="1">
      <alignment horizontal="left" vertical="center"/>
    </xf>
    <xf numFmtId="0" fontId="19" fillId="0" borderId="5" xfId="0" applyFont="1" applyBorder="1" applyAlignment="1">
      <alignment horizontal="right" vertical="center"/>
    </xf>
    <xf numFmtId="0" fontId="6" fillId="0" borderId="0" xfId="0" applyFont="1" applyAlignment="1">
      <alignment horizontal="centerContinuous" vertical="center"/>
    </xf>
    <xf numFmtId="0" fontId="6" fillId="0" borderId="5" xfId="0" applyFont="1" applyBorder="1" applyAlignment="1">
      <alignment horizontal="centerContinuous" vertical="center"/>
    </xf>
    <xf numFmtId="38" fontId="19" fillId="0" borderId="9" xfId="1" applyFont="1" applyBorder="1" applyAlignment="1">
      <alignment vertical="center"/>
    </xf>
    <xf numFmtId="0" fontId="0" fillId="0" borderId="23" xfId="0" applyBorder="1" applyAlignment="1">
      <alignment horizontal="left" vertical="center"/>
    </xf>
    <xf numFmtId="0" fontId="0" fillId="0" borderId="35" xfId="0" applyBorder="1" applyAlignment="1">
      <alignment horizontal="right" vertical="center"/>
    </xf>
    <xf numFmtId="0" fontId="0" fillId="0" borderId="6" xfId="0" applyBorder="1" applyAlignment="1">
      <alignment horizontal="right" vertical="center"/>
    </xf>
    <xf numFmtId="38" fontId="21" fillId="0" borderId="61" xfId="1" applyFont="1" applyBorder="1" applyAlignment="1" applyProtection="1">
      <alignment horizontal="right" vertical="center"/>
      <protection locked="0"/>
    </xf>
    <xf numFmtId="0" fontId="6" fillId="0" borderId="39" xfId="0" applyFont="1" applyBorder="1" applyAlignment="1">
      <alignment vertical="center"/>
    </xf>
    <xf numFmtId="38" fontId="21" fillId="0" borderId="64" xfId="1" applyFont="1" applyBorder="1" applyAlignment="1" applyProtection="1">
      <alignment horizontal="right" vertical="center"/>
      <protection locked="0"/>
    </xf>
    <xf numFmtId="0" fontId="0" fillId="0" borderId="13" xfId="0" applyBorder="1" applyAlignment="1">
      <alignment horizontal="left" vertical="center"/>
    </xf>
    <xf numFmtId="0" fontId="0" fillId="0" borderId="15" xfId="0" applyBorder="1" applyAlignment="1">
      <alignment horizontal="left" vertical="center"/>
    </xf>
    <xf numFmtId="0" fontId="6" fillId="2" borderId="15" xfId="0" applyFont="1" applyFill="1" applyBorder="1" applyAlignment="1">
      <alignment horizontal="distributed" vertical="center" justifyLastLine="1"/>
    </xf>
    <xf numFmtId="0" fontId="6" fillId="2" borderId="65" xfId="0" applyFont="1" applyFill="1" applyBorder="1" applyAlignment="1">
      <alignment horizontal="distributed" vertical="center" justifyLastLine="1"/>
    </xf>
    <xf numFmtId="38" fontId="2" fillId="0" borderId="9" xfId="1" applyFont="1" applyBorder="1" applyAlignment="1">
      <alignment horizontal="left" vertical="center"/>
    </xf>
    <xf numFmtId="38" fontId="6" fillId="0" borderId="9" xfId="1" applyFont="1" applyBorder="1" applyAlignment="1">
      <alignment horizontal="right" vertical="center"/>
    </xf>
    <xf numFmtId="0" fontId="22" fillId="0" borderId="0" xfId="0" applyFont="1" applyAlignment="1">
      <alignment horizontal="center"/>
    </xf>
    <xf numFmtId="0" fontId="23" fillId="0" borderId="0" xfId="0" applyFont="1" applyAlignment="1">
      <alignment horizontal="center"/>
    </xf>
    <xf numFmtId="0" fontId="24" fillId="0" borderId="0" xfId="0" applyFont="1" applyAlignment="1">
      <alignment horizontal="center"/>
    </xf>
    <xf numFmtId="0" fontId="25" fillId="0" borderId="0" xfId="0" applyFont="1" applyAlignment="1">
      <alignment horizontal="center"/>
    </xf>
    <xf numFmtId="0" fontId="26" fillId="0" borderId="0" xfId="0" applyFont="1" applyAlignment="1">
      <alignment horizontal="center"/>
    </xf>
    <xf numFmtId="0" fontId="27" fillId="0" borderId="0" xfId="0" applyFont="1" applyAlignment="1">
      <alignment horizontal="center"/>
    </xf>
    <xf numFmtId="0" fontId="28" fillId="0" borderId="0" xfId="0" applyFont="1" applyAlignment="1">
      <alignment horizontal="center"/>
    </xf>
    <xf numFmtId="0" fontId="29" fillId="0" borderId="0" xfId="0" applyFont="1" applyAlignment="1">
      <alignment horizontal="center"/>
    </xf>
    <xf numFmtId="0" fontId="10" fillId="0" borderId="0" xfId="0" applyFont="1" applyAlignment="1">
      <alignment horizontal="center"/>
    </xf>
    <xf numFmtId="0" fontId="0" fillId="0" borderId="0" xfId="0" applyAlignment="1">
      <alignment horizontal="center"/>
    </xf>
    <xf numFmtId="0" fontId="3" fillId="0" borderId="0" xfId="0" applyFont="1" applyAlignment="1">
      <alignment vertical="center" wrapText="1"/>
    </xf>
    <xf numFmtId="0" fontId="3" fillId="0" borderId="66" xfId="0" applyFont="1" applyBorder="1" applyAlignment="1">
      <alignment vertical="center" wrapText="1"/>
    </xf>
    <xf numFmtId="0" fontId="31" fillId="0" borderId="0" xfId="0" applyFont="1" applyAlignment="1">
      <alignment vertical="center"/>
    </xf>
    <xf numFmtId="0" fontId="31" fillId="0" borderId="0" xfId="0" applyFont="1" applyAlignment="1">
      <alignment vertical="center" wrapText="1"/>
    </xf>
    <xf numFmtId="0" fontId="31" fillId="0" borderId="66" xfId="0" applyFont="1" applyBorder="1" applyAlignment="1">
      <alignment vertical="center" wrapText="1"/>
    </xf>
    <xf numFmtId="0" fontId="31" fillId="0" borderId="67" xfId="0" applyFont="1" applyBorder="1" applyAlignment="1">
      <alignment vertical="center"/>
    </xf>
    <xf numFmtId="0" fontId="3" fillId="0" borderId="68" xfId="0" applyFont="1" applyBorder="1" applyAlignment="1">
      <alignment vertical="center"/>
    </xf>
    <xf numFmtId="0" fontId="3" fillId="0" borderId="47" xfId="0" applyFont="1" applyBorder="1" applyAlignment="1">
      <alignment vertical="center"/>
    </xf>
    <xf numFmtId="0" fontId="31" fillId="0" borderId="0" xfId="0" applyFont="1" applyAlignment="1">
      <alignment horizontal="left" vertical="center"/>
    </xf>
    <xf numFmtId="0" fontId="38" fillId="0" borderId="0" xfId="0" applyFont="1" applyAlignment="1">
      <alignment vertical="center" wrapText="1"/>
    </xf>
    <xf numFmtId="0" fontId="33" fillId="0" borderId="0" xfId="0" applyFont="1" applyAlignment="1">
      <alignment horizontal="center"/>
    </xf>
    <xf numFmtId="0" fontId="34" fillId="0" borderId="0" xfId="0" applyFont="1" applyAlignment="1">
      <alignment horizontal="center"/>
    </xf>
    <xf numFmtId="0" fontId="11" fillId="0" borderId="0" xfId="0" applyFont="1" applyAlignment="1">
      <alignment horizontal="left" wrapText="1"/>
    </xf>
    <xf numFmtId="0" fontId="11" fillId="0" borderId="0" xfId="0" applyFont="1" applyAlignment="1">
      <alignment horizontal="justify"/>
    </xf>
    <xf numFmtId="0" fontId="35" fillId="0" borderId="0" xfId="0" applyFont="1" applyAlignment="1">
      <alignment horizontal="justify"/>
    </xf>
    <xf numFmtId="0" fontId="36" fillId="0" borderId="0" xfId="0" applyFont="1" applyAlignment="1">
      <alignment horizontal="justify"/>
    </xf>
    <xf numFmtId="38" fontId="6" fillId="0" borderId="4" xfId="1" applyFont="1" applyBorder="1" applyAlignment="1" applyProtection="1">
      <alignment vertical="center"/>
      <protection locked="0"/>
    </xf>
    <xf numFmtId="38" fontId="21" fillId="0" borderId="64" xfId="1" applyFont="1" applyBorder="1" applyAlignment="1" applyProtection="1">
      <alignment vertical="center"/>
      <protection locked="0"/>
    </xf>
    <xf numFmtId="38" fontId="6" fillId="0" borderId="0" xfId="1" applyFont="1" applyBorder="1" applyAlignment="1" applyProtection="1">
      <alignment vertical="center"/>
      <protection locked="0"/>
    </xf>
    <xf numFmtId="38" fontId="21" fillId="0" borderId="33" xfId="1" applyFont="1" applyBorder="1" applyAlignment="1" applyProtection="1">
      <protection locked="0"/>
    </xf>
    <xf numFmtId="0" fontId="6" fillId="0" borderId="0" xfId="0" applyFont="1" applyAlignment="1" applyProtection="1">
      <alignment horizontal="left" vertical="center"/>
      <protection locked="0"/>
    </xf>
    <xf numFmtId="38" fontId="21" fillId="0" borderId="33" xfId="1" applyFont="1" applyBorder="1" applyAlignment="1" applyProtection="1">
      <alignment vertical="center"/>
      <protection locked="0"/>
    </xf>
    <xf numFmtId="38" fontId="6" fillId="0" borderId="3" xfId="1" applyFont="1" applyBorder="1" applyAlignment="1" applyProtection="1">
      <alignment vertical="center"/>
      <protection locked="0"/>
    </xf>
    <xf numFmtId="0" fontId="6" fillId="0" borderId="3" xfId="0" applyFont="1" applyBorder="1" applyAlignment="1" applyProtection="1">
      <alignment horizontal="left" vertical="center"/>
      <protection locked="0"/>
    </xf>
    <xf numFmtId="38" fontId="21" fillId="0" borderId="69" xfId="1" applyFont="1" applyBorder="1" applyAlignment="1" applyProtection="1">
      <alignment vertical="center"/>
      <protection locked="0"/>
    </xf>
    <xf numFmtId="38" fontId="6" fillId="0" borderId="4" xfId="1" applyFont="1" applyBorder="1" applyAlignment="1" applyProtection="1">
      <alignment horizontal="right" vertical="center"/>
      <protection locked="0"/>
    </xf>
    <xf numFmtId="0" fontId="6" fillId="0" borderId="4" xfId="0" applyFont="1" applyBorder="1" applyAlignment="1" applyProtection="1">
      <alignment horizontal="left" vertical="center"/>
      <protection locked="0"/>
    </xf>
    <xf numFmtId="38" fontId="2" fillId="0" borderId="21" xfId="1" applyFont="1" applyBorder="1" applyAlignment="1" applyProtection="1">
      <alignment horizontal="left" vertical="center"/>
      <protection locked="0"/>
    </xf>
    <xf numFmtId="38" fontId="21" fillId="0" borderId="69" xfId="1" applyFont="1" applyBorder="1" applyAlignment="1" applyProtection="1">
      <alignment horizontal="right" vertical="center"/>
      <protection locked="0"/>
    </xf>
    <xf numFmtId="38" fontId="21" fillId="0" borderId="28" xfId="1" applyFont="1" applyBorder="1" applyAlignment="1">
      <alignment horizontal="right" vertical="center"/>
    </xf>
    <xf numFmtId="38" fontId="21" fillId="0" borderId="28" xfId="0" applyNumberFormat="1" applyFont="1" applyBorder="1" applyAlignment="1">
      <alignment horizontal="right" vertical="center"/>
    </xf>
    <xf numFmtId="0" fontId="6" fillId="0" borderId="35" xfId="0" applyFont="1" applyBorder="1" applyAlignment="1" applyProtection="1">
      <alignment horizontal="left" vertical="center"/>
      <protection locked="0"/>
    </xf>
    <xf numFmtId="38" fontId="2" fillId="0" borderId="14" xfId="1" applyFont="1" applyBorder="1" applyAlignment="1" applyProtection="1">
      <alignment horizontal="left" vertical="center"/>
      <protection locked="0"/>
    </xf>
    <xf numFmtId="38" fontId="2" fillId="0" borderId="3" xfId="1" applyFont="1" applyBorder="1" applyAlignment="1" applyProtection="1">
      <alignment horizontal="left" vertical="center"/>
      <protection locked="0"/>
    </xf>
    <xf numFmtId="38" fontId="2" fillId="0" borderId="22" xfId="1" applyFont="1" applyBorder="1" applyAlignment="1" applyProtection="1">
      <alignment horizontal="left" vertical="center"/>
      <protection locked="0"/>
    </xf>
    <xf numFmtId="38" fontId="2" fillId="0" borderId="4" xfId="1" applyFont="1" applyBorder="1" applyAlignment="1" applyProtection="1">
      <alignment horizontal="center" vertical="center"/>
      <protection locked="0"/>
    </xf>
    <xf numFmtId="38" fontId="2" fillId="0" borderId="0" xfId="1" applyFont="1" applyBorder="1" applyAlignment="1" applyProtection="1">
      <alignment horizontal="center" vertical="center"/>
      <protection locked="0"/>
    </xf>
    <xf numFmtId="38" fontId="2" fillId="0" borderId="3" xfId="1" applyFont="1" applyBorder="1" applyAlignment="1" applyProtection="1">
      <alignment horizontal="center" vertical="center"/>
      <protection locked="0"/>
    </xf>
    <xf numFmtId="38" fontId="2" fillId="0" borderId="70" xfId="1" applyFont="1" applyBorder="1" applyAlignment="1" applyProtection="1">
      <alignment horizontal="left" vertical="center"/>
      <protection locked="0"/>
    </xf>
    <xf numFmtId="38" fontId="21" fillId="0" borderId="71" xfId="1" applyFont="1" applyBorder="1" applyAlignment="1" applyProtection="1">
      <alignment horizontal="right" vertical="center"/>
      <protection locked="0"/>
    </xf>
    <xf numFmtId="38" fontId="21" fillId="0" borderId="33" xfId="1" applyFont="1" applyBorder="1" applyAlignment="1" applyProtection="1">
      <alignment horizontal="right" vertical="center"/>
      <protection locked="0"/>
    </xf>
    <xf numFmtId="38" fontId="2" fillId="0" borderId="14" xfId="1" applyFont="1" applyBorder="1" applyAlignment="1" applyProtection="1">
      <alignment horizontal="center" vertical="center"/>
      <protection locked="0"/>
    </xf>
    <xf numFmtId="0" fontId="2" fillId="0" borderId="21" xfId="0" applyFont="1" applyBorder="1" applyAlignment="1" applyProtection="1">
      <alignment horizontal="left" vertical="center"/>
      <protection locked="0"/>
    </xf>
    <xf numFmtId="0" fontId="2" fillId="0" borderId="22" xfId="0" applyFont="1" applyBorder="1" applyAlignment="1" applyProtection="1">
      <alignment horizontal="left" vertical="center"/>
      <protection locked="0"/>
    </xf>
    <xf numFmtId="38" fontId="6" fillId="0" borderId="4" xfId="1" applyFont="1" applyBorder="1" applyAlignment="1" applyProtection="1">
      <alignment horizontal="center" vertical="center"/>
      <protection locked="0"/>
    </xf>
    <xf numFmtId="38" fontId="6" fillId="0" borderId="3" xfId="1" applyFont="1" applyBorder="1" applyAlignment="1" applyProtection="1">
      <alignment horizontal="center" vertical="center"/>
      <protection locked="0"/>
    </xf>
    <xf numFmtId="38" fontId="6" fillId="0" borderId="0" xfId="1" applyFont="1" applyBorder="1" applyAlignment="1" applyProtection="1">
      <alignment horizontal="center" vertical="center"/>
      <protection locked="0"/>
    </xf>
    <xf numFmtId="0" fontId="6" fillId="0" borderId="21" xfId="0" applyFont="1" applyBorder="1" applyAlignment="1" applyProtection="1">
      <alignment vertical="center"/>
      <protection locked="0"/>
    </xf>
    <xf numFmtId="0" fontId="6" fillId="0" borderId="33" xfId="0" applyFont="1" applyBorder="1" applyAlignment="1" applyProtection="1">
      <alignment vertical="center"/>
      <protection locked="0"/>
    </xf>
    <xf numFmtId="0" fontId="6" fillId="0" borderId="22" xfId="0" applyFont="1" applyBorder="1" applyAlignment="1" applyProtection="1">
      <alignment vertical="center"/>
      <protection locked="0"/>
    </xf>
    <xf numFmtId="0" fontId="6" fillId="0" borderId="69" xfId="0" applyFont="1" applyBorder="1" applyAlignment="1" applyProtection="1">
      <alignment vertical="center"/>
      <protection locked="0"/>
    </xf>
    <xf numFmtId="0" fontId="6" fillId="0" borderId="0" xfId="0" applyFont="1" applyAlignment="1" applyProtection="1">
      <alignment vertical="center"/>
      <protection locked="0"/>
    </xf>
    <xf numFmtId="0" fontId="6" fillId="0" borderId="14" xfId="0" applyFont="1" applyBorder="1" applyAlignment="1" applyProtection="1">
      <alignment horizontal="left" vertical="center"/>
      <protection locked="0"/>
    </xf>
    <xf numFmtId="38" fontId="6" fillId="0" borderId="14" xfId="1" applyFont="1" applyBorder="1" applyAlignment="1" applyProtection="1">
      <alignment horizontal="right" vertical="center"/>
      <protection locked="0"/>
    </xf>
    <xf numFmtId="38" fontId="21" fillId="0" borderId="71" xfId="0" applyNumberFormat="1" applyFont="1" applyBorder="1" applyAlignment="1" applyProtection="1">
      <alignment vertical="center"/>
      <protection locked="0"/>
    </xf>
    <xf numFmtId="38" fontId="6" fillId="0" borderId="0" xfId="1" applyFont="1" applyBorder="1" applyAlignment="1" applyProtection="1">
      <alignment horizontal="right" vertical="center"/>
      <protection locked="0"/>
    </xf>
    <xf numFmtId="0" fontId="2" fillId="0" borderId="4" xfId="0" applyFont="1" applyBorder="1" applyAlignment="1" applyProtection="1">
      <alignment horizontal="center" vertical="center"/>
      <protection locked="0"/>
    </xf>
    <xf numFmtId="38" fontId="21" fillId="0" borderId="4" xfId="1"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38" fontId="21" fillId="0" borderId="3" xfId="1"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38" fontId="21" fillId="0" borderId="6" xfId="1"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38" fontId="21" fillId="0" borderId="64" xfId="1" applyFont="1" applyBorder="1" applyAlignment="1" applyProtection="1">
      <alignment horizontal="center" vertical="center"/>
      <protection locked="0"/>
    </xf>
    <xf numFmtId="38" fontId="21" fillId="0" borderId="33" xfId="1" applyFont="1" applyBorder="1" applyAlignment="1" applyProtection="1">
      <alignment horizontal="center" vertical="center"/>
      <protection locked="0"/>
    </xf>
    <xf numFmtId="38" fontId="21" fillId="0" borderId="69" xfId="1"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38" fontId="6" fillId="0" borderId="14" xfId="1" applyFont="1" applyBorder="1" applyAlignment="1" applyProtection="1">
      <alignment horizontal="center" vertical="center"/>
      <protection locked="0"/>
    </xf>
    <xf numFmtId="38" fontId="2" fillId="0" borderId="4" xfId="1" applyFont="1" applyBorder="1" applyAlignment="1" applyProtection="1">
      <alignment horizontal="left" vertical="center"/>
      <protection locked="0"/>
    </xf>
    <xf numFmtId="38" fontId="2" fillId="0" borderId="0" xfId="1" applyFont="1" applyBorder="1" applyAlignment="1" applyProtection="1">
      <alignment horizontal="left" vertical="center"/>
      <protection locked="0"/>
    </xf>
    <xf numFmtId="38" fontId="6" fillId="0" borderId="64" xfId="1" applyFont="1" applyBorder="1" applyAlignment="1" applyProtection="1">
      <alignment vertical="center"/>
      <protection locked="0"/>
    </xf>
    <xf numFmtId="38" fontId="2" fillId="0" borderId="21" xfId="1" applyFont="1" applyBorder="1" applyAlignment="1" applyProtection="1">
      <alignment horizontal="center" vertical="center"/>
      <protection locked="0"/>
    </xf>
    <xf numFmtId="38" fontId="6" fillId="0" borderId="33" xfId="1" applyFont="1" applyBorder="1" applyAlignment="1" applyProtection="1">
      <alignment vertical="center"/>
      <protection locked="0"/>
    </xf>
    <xf numFmtId="38" fontId="2" fillId="0" borderId="22" xfId="1" applyFont="1" applyBorder="1" applyAlignment="1" applyProtection="1">
      <alignment horizontal="center" vertical="center"/>
      <protection locked="0"/>
    </xf>
    <xf numFmtId="38" fontId="6" fillId="0" borderId="33" xfId="1" applyFont="1" applyBorder="1" applyAlignment="1" applyProtection="1">
      <alignment horizontal="center" vertical="center"/>
      <protection locked="0"/>
    </xf>
    <xf numFmtId="0" fontId="0" fillId="0" borderId="0" xfId="0" applyAlignment="1" applyProtection="1">
      <alignment vertical="center"/>
      <protection locked="0"/>
    </xf>
    <xf numFmtId="0" fontId="21" fillId="0" borderId="0" xfId="0" applyFont="1" applyAlignment="1" applyProtection="1">
      <alignment vertical="center"/>
      <protection locked="0"/>
    </xf>
    <xf numFmtId="0" fontId="0" fillId="0" borderId="3" xfId="0" applyBorder="1" applyAlignment="1" applyProtection="1">
      <alignment vertical="center"/>
      <protection locked="0"/>
    </xf>
    <xf numFmtId="38" fontId="2" fillId="0" borderId="70" xfId="1" applyFont="1" applyBorder="1" applyAlignment="1" applyProtection="1">
      <alignment horizontal="center" vertical="center"/>
      <protection locked="0"/>
    </xf>
    <xf numFmtId="0" fontId="6" fillId="0" borderId="71"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33" xfId="0" applyFont="1" applyBorder="1" applyAlignment="1" applyProtection="1">
      <alignment horizontal="center" vertical="center"/>
      <protection locked="0"/>
    </xf>
    <xf numFmtId="38" fontId="6" fillId="0" borderId="71" xfId="1" applyFont="1" applyBorder="1" applyAlignment="1" applyProtection="1">
      <alignment horizontal="center" vertical="center"/>
      <protection locked="0"/>
    </xf>
    <xf numFmtId="38" fontId="2" fillId="0" borderId="1" xfId="1" applyFont="1" applyBorder="1" applyAlignment="1" applyProtection="1">
      <alignment horizontal="center" vertical="center"/>
      <protection locked="0"/>
    </xf>
    <xf numFmtId="38" fontId="6" fillId="0" borderId="35" xfId="1" applyFont="1" applyBorder="1" applyAlignment="1" applyProtection="1">
      <alignment vertical="center"/>
      <protection locked="0"/>
    </xf>
    <xf numFmtId="38" fontId="21" fillId="0" borderId="72" xfId="1" applyFont="1" applyBorder="1" applyAlignment="1" applyProtection="1">
      <alignment vertical="center"/>
      <protection locked="0"/>
    </xf>
    <xf numFmtId="38" fontId="6" fillId="0" borderId="20" xfId="1" applyFont="1" applyBorder="1" applyAlignment="1" applyProtection="1">
      <alignment horizontal="right" vertical="center"/>
      <protection locked="0"/>
    </xf>
    <xf numFmtId="0" fontId="6" fillId="0" borderId="3" xfId="0" applyFont="1" applyBorder="1" applyAlignment="1" applyProtection="1">
      <alignment vertical="center"/>
      <protection locked="0"/>
    </xf>
    <xf numFmtId="0" fontId="19" fillId="0" borderId="70" xfId="0" applyFont="1" applyBorder="1" applyAlignment="1" applyProtection="1">
      <alignment vertical="center"/>
      <protection locked="0"/>
    </xf>
    <xf numFmtId="0" fontId="19" fillId="0" borderId="14" xfId="0" applyFont="1" applyBorder="1" applyAlignment="1" applyProtection="1">
      <alignment vertical="center"/>
      <protection locked="0"/>
    </xf>
    <xf numFmtId="0" fontId="19" fillId="0" borderId="71" xfId="0" applyFont="1" applyBorder="1" applyAlignment="1" applyProtection="1">
      <alignment vertical="center"/>
      <protection locked="0"/>
    </xf>
    <xf numFmtId="0" fontId="19" fillId="0" borderId="21" xfId="0" applyFont="1" applyBorder="1" applyAlignment="1" applyProtection="1">
      <alignment vertical="center"/>
      <protection locked="0"/>
    </xf>
    <xf numFmtId="0" fontId="19" fillId="0" borderId="33" xfId="0" applyFont="1" applyBorder="1" applyAlignment="1" applyProtection="1">
      <alignment vertical="center"/>
      <protection locked="0"/>
    </xf>
    <xf numFmtId="38" fontId="21" fillId="0" borderId="72" xfId="1" applyFont="1" applyBorder="1" applyAlignment="1" applyProtection="1">
      <alignment horizontal="right" vertical="center"/>
      <protection locked="0"/>
    </xf>
    <xf numFmtId="38" fontId="21" fillId="0" borderId="4" xfId="1" applyFont="1" applyBorder="1" applyAlignment="1" applyProtection="1">
      <alignment vertical="center"/>
      <protection locked="0"/>
    </xf>
    <xf numFmtId="0" fontId="21" fillId="0" borderId="3" xfId="0" applyFont="1" applyBorder="1" applyAlignment="1" applyProtection="1">
      <alignment vertical="center"/>
      <protection locked="0"/>
    </xf>
    <xf numFmtId="38" fontId="6" fillId="0" borderId="35" xfId="1" applyFont="1" applyBorder="1" applyAlignment="1" applyProtection="1">
      <alignment horizontal="right" vertical="center"/>
      <protection locked="0"/>
    </xf>
    <xf numFmtId="38" fontId="6" fillId="0" borderId="70" xfId="1" applyFont="1" applyBorder="1" applyAlignment="1" applyProtection="1">
      <alignment horizontal="right" vertical="center"/>
      <protection locked="0"/>
    </xf>
    <xf numFmtId="38" fontId="6" fillId="0" borderId="21" xfId="1" applyFont="1" applyBorder="1" applyAlignment="1" applyProtection="1">
      <alignment vertical="center"/>
      <protection locked="0"/>
    </xf>
    <xf numFmtId="38" fontId="2" fillId="0" borderId="1" xfId="1" applyFont="1" applyBorder="1" applyAlignment="1" applyProtection="1">
      <alignment horizontal="left" vertical="center"/>
      <protection locked="0"/>
    </xf>
    <xf numFmtId="38" fontId="21" fillId="0" borderId="34" xfId="1" applyFont="1" applyBorder="1" applyAlignment="1" applyProtection="1">
      <alignment vertical="center"/>
      <protection locked="0"/>
    </xf>
    <xf numFmtId="38" fontId="19" fillId="0" borderId="4" xfId="1" applyFont="1" applyBorder="1" applyAlignment="1" applyProtection="1">
      <alignment horizontal="right" vertical="center"/>
      <protection locked="0"/>
    </xf>
    <xf numFmtId="0" fontId="19" fillId="0" borderId="4" xfId="0" applyFont="1" applyBorder="1" applyAlignment="1" applyProtection="1">
      <alignment horizontal="left" vertical="center"/>
      <protection locked="0"/>
    </xf>
    <xf numFmtId="38" fontId="19" fillId="0" borderId="4" xfId="1" applyFont="1" applyBorder="1" applyAlignment="1" applyProtection="1">
      <alignment horizontal="center" vertical="center"/>
      <protection locked="0"/>
    </xf>
    <xf numFmtId="38" fontId="19" fillId="0" borderId="64" xfId="1" applyFont="1" applyBorder="1" applyAlignment="1" applyProtection="1">
      <alignment horizontal="center" vertical="center"/>
      <protection locked="0"/>
    </xf>
    <xf numFmtId="38" fontId="19" fillId="0" borderId="0" xfId="1" applyFont="1" applyBorder="1" applyAlignment="1" applyProtection="1">
      <protection locked="0"/>
    </xf>
    <xf numFmtId="0" fontId="19" fillId="0" borderId="0" xfId="0" applyFont="1" applyAlignment="1" applyProtection="1">
      <alignment horizontal="left" vertical="center"/>
      <protection locked="0"/>
    </xf>
    <xf numFmtId="38" fontId="19" fillId="0" borderId="0" xfId="1" applyFont="1" applyBorder="1" applyAlignment="1" applyProtection="1">
      <alignment horizontal="center" vertical="center"/>
      <protection locked="0"/>
    </xf>
    <xf numFmtId="38" fontId="19" fillId="0" borderId="33" xfId="1" applyFont="1" applyBorder="1" applyAlignment="1" applyProtection="1">
      <alignment horizontal="center" vertical="center"/>
      <protection locked="0"/>
    </xf>
    <xf numFmtId="38" fontId="19" fillId="0" borderId="21" xfId="1" applyFont="1" applyBorder="1" applyAlignment="1" applyProtection="1">
      <alignment horizontal="center" vertical="center"/>
      <protection locked="0"/>
    </xf>
    <xf numFmtId="38" fontId="19" fillId="0" borderId="0" xfId="1" applyFont="1" applyBorder="1" applyAlignment="1" applyProtection="1">
      <alignment vertical="center"/>
      <protection locked="0"/>
    </xf>
    <xf numFmtId="0" fontId="19" fillId="0" borderId="3" xfId="0" applyFont="1" applyBorder="1" applyAlignment="1" applyProtection="1">
      <alignment horizontal="left" vertical="center"/>
      <protection locked="0"/>
    </xf>
    <xf numFmtId="38" fontId="19" fillId="0" borderId="3" xfId="1" applyFont="1" applyBorder="1" applyAlignment="1" applyProtection="1">
      <alignment horizontal="center" vertical="center"/>
      <protection locked="0"/>
    </xf>
    <xf numFmtId="38" fontId="19" fillId="0" borderId="69" xfId="1" applyFont="1" applyBorder="1" applyAlignment="1" applyProtection="1">
      <alignment horizontal="center" vertical="center"/>
      <protection locked="0"/>
    </xf>
    <xf numFmtId="0" fontId="19" fillId="0" borderId="0" xfId="0" applyFont="1" applyAlignment="1" applyProtection="1">
      <alignment horizontal="left"/>
      <protection locked="0"/>
    </xf>
    <xf numFmtId="38" fontId="19" fillId="0" borderId="3" xfId="1" applyFont="1" applyBorder="1" applyAlignment="1" applyProtection="1">
      <alignment vertical="center"/>
      <protection locked="0"/>
    </xf>
    <xf numFmtId="38" fontId="19" fillId="0" borderId="6" xfId="1" applyFont="1" applyBorder="1" applyAlignment="1" applyProtection="1">
      <alignment horizontal="center" vertical="center"/>
      <protection locked="0"/>
    </xf>
    <xf numFmtId="0" fontId="5" fillId="0" borderId="19" xfId="0" applyFont="1" applyBorder="1" applyAlignment="1">
      <alignment horizontal="left" vertical="center"/>
    </xf>
    <xf numFmtId="0" fontId="6" fillId="0" borderId="35" xfId="0" applyFont="1" applyBorder="1" applyAlignment="1">
      <alignment vertical="center"/>
    </xf>
    <xf numFmtId="0" fontId="9" fillId="0" borderId="2" xfId="0" applyFont="1" applyBorder="1" applyAlignment="1">
      <alignment vertical="center"/>
    </xf>
    <xf numFmtId="0" fontId="9" fillId="0" borderId="6" xfId="0" applyFont="1" applyBorder="1" applyAlignment="1">
      <alignment vertical="center"/>
    </xf>
    <xf numFmtId="0" fontId="6" fillId="0" borderId="2" xfId="0" applyFont="1" applyBorder="1" applyAlignment="1">
      <alignment vertical="center"/>
    </xf>
    <xf numFmtId="0" fontId="6" fillId="0" borderId="6" xfId="0" applyFont="1" applyBorder="1" applyAlignment="1">
      <alignment vertical="center"/>
    </xf>
    <xf numFmtId="0" fontId="2" fillId="0" borderId="68" xfId="0" applyFont="1" applyBorder="1" applyAlignment="1">
      <alignment horizontal="center" vertical="center" justifyLastLine="1"/>
    </xf>
    <xf numFmtId="0" fontId="0" fillId="0" borderId="12" xfId="0" applyBorder="1" applyAlignment="1">
      <alignment horizontal="right" vertical="center" justifyLastLine="1"/>
    </xf>
    <xf numFmtId="38" fontId="0" fillId="0" borderId="0" xfId="0" applyNumberFormat="1" applyAlignment="1">
      <alignment horizontal="right" vertical="center"/>
    </xf>
    <xf numFmtId="38" fontId="21" fillId="0" borderId="0" xfId="0" applyNumberFormat="1" applyFont="1" applyAlignment="1">
      <alignment horizontal="right" vertical="center" wrapText="1"/>
    </xf>
    <xf numFmtId="38" fontId="0" fillId="0" borderId="5" xfId="0" applyNumberFormat="1" applyBorder="1" applyAlignment="1">
      <alignment horizontal="right" vertical="center"/>
    </xf>
    <xf numFmtId="38" fontId="21" fillId="0" borderId="32" xfId="0" applyNumberFormat="1" applyFont="1" applyBorder="1" applyAlignment="1">
      <alignment horizontal="right" vertical="center" wrapText="1"/>
    </xf>
    <xf numFmtId="38" fontId="5" fillId="0" borderId="52" xfId="1" applyFont="1" applyBorder="1" applyAlignment="1">
      <alignment horizontal="center" vertical="center"/>
    </xf>
    <xf numFmtId="0" fontId="5" fillId="0" borderId="39" xfId="0" applyFont="1" applyBorder="1" applyAlignment="1">
      <alignment horizontal="left" vertical="center"/>
    </xf>
    <xf numFmtId="0" fontId="5" fillId="0" borderId="39" xfId="0" applyFont="1" applyBorder="1" applyAlignment="1">
      <alignment vertical="center"/>
    </xf>
    <xf numFmtId="0" fontId="5" fillId="0" borderId="39" xfId="0" applyFont="1" applyBorder="1" applyAlignment="1">
      <alignment horizontal="center" vertical="center"/>
    </xf>
    <xf numFmtId="0" fontId="5" fillId="0" borderId="19" xfId="0" applyFont="1" applyBorder="1" applyAlignment="1">
      <alignment vertical="center"/>
    </xf>
    <xf numFmtId="0" fontId="5" fillId="0" borderId="54" xfId="0" applyFont="1" applyBorder="1" applyAlignment="1">
      <alignment horizontal="left" vertical="center"/>
    </xf>
    <xf numFmtId="0" fontId="5" fillId="0" borderId="42" xfId="0" applyFont="1" applyBorder="1" applyAlignment="1">
      <alignment horizontal="left" vertical="center"/>
    </xf>
    <xf numFmtId="38" fontId="21" fillId="0" borderId="5" xfId="0" applyNumberFormat="1" applyFont="1" applyBorder="1" applyAlignment="1">
      <alignment horizontal="right" vertical="center"/>
    </xf>
    <xf numFmtId="38" fontId="21" fillId="0" borderId="0" xfId="0" applyNumberFormat="1" applyFont="1" applyAlignment="1">
      <alignment horizontal="right" vertical="center"/>
    </xf>
    <xf numFmtId="38" fontId="0" fillId="0" borderId="5" xfId="0" applyNumberFormat="1" applyBorder="1" applyAlignment="1">
      <alignment horizontal="right" vertical="center" wrapText="1"/>
    </xf>
    <xf numFmtId="38" fontId="21" fillId="0" borderId="5" xfId="0" applyNumberFormat="1" applyFont="1" applyBorder="1" applyAlignment="1">
      <alignment horizontal="right" vertical="center" wrapText="1"/>
    </xf>
    <xf numFmtId="0" fontId="4" fillId="0" borderId="43" xfId="0" applyFont="1" applyBorder="1" applyAlignment="1">
      <alignment horizontal="left" vertical="center" wrapText="1"/>
    </xf>
    <xf numFmtId="0" fontId="0" fillId="0" borderId="12" xfId="0" applyBorder="1" applyAlignment="1">
      <alignment horizontal="right" vertical="center"/>
    </xf>
    <xf numFmtId="0" fontId="2" fillId="0" borderId="44" xfId="0" applyFont="1" applyBorder="1" applyAlignment="1">
      <alignment horizontal="left" vertical="center"/>
    </xf>
    <xf numFmtId="0" fontId="9" fillId="0" borderId="43" xfId="0" applyFont="1" applyBorder="1" applyAlignment="1">
      <alignment horizontal="left" vertical="center"/>
    </xf>
    <xf numFmtId="0" fontId="0" fillId="0" borderId="17" xfId="0" applyBorder="1" applyAlignment="1">
      <alignment horizontal="left" vertical="center" justifyLastLine="1"/>
    </xf>
    <xf numFmtId="0" fontId="2" fillId="0" borderId="45" xfId="0" applyFont="1" applyBorder="1" applyAlignment="1">
      <alignment vertical="center" justifyLastLine="1"/>
    </xf>
    <xf numFmtId="0" fontId="0" fillId="0" borderId="6" xfId="0" applyBorder="1" applyAlignment="1">
      <alignment horizontal="left" vertical="center"/>
    </xf>
    <xf numFmtId="38" fontId="21" fillId="0" borderId="34" xfId="1" applyFont="1" applyBorder="1" applyAlignment="1" applyProtection="1">
      <alignment horizontal="right" vertical="center"/>
      <protection locked="0"/>
    </xf>
    <xf numFmtId="38" fontId="0" fillId="0" borderId="0" xfId="1" applyFont="1" applyBorder="1" applyAlignment="1" applyProtection="1">
      <alignment vertical="center"/>
      <protection locked="0"/>
    </xf>
    <xf numFmtId="0" fontId="2" fillId="0" borderId="1" xfId="0" applyFont="1" applyBorder="1" applyAlignment="1" applyProtection="1">
      <alignment horizontal="left" vertical="center"/>
      <protection locked="0"/>
    </xf>
    <xf numFmtId="38" fontId="21" fillId="0" borderId="60" xfId="1" applyFont="1" applyBorder="1" applyAlignment="1" applyProtection="1">
      <alignment horizontal="right" vertical="center"/>
      <protection locked="0"/>
    </xf>
    <xf numFmtId="38" fontId="6" fillId="0" borderId="72" xfId="1" applyFont="1" applyBorder="1" applyAlignment="1" applyProtection="1">
      <alignment vertical="center"/>
      <protection locked="0"/>
    </xf>
    <xf numFmtId="0" fontId="0" fillId="0" borderId="3" xfId="0" applyBorder="1" applyAlignment="1">
      <alignment horizontal="left" vertical="center" justifyLastLine="1"/>
    </xf>
    <xf numFmtId="0" fontId="0" fillId="0" borderId="18" xfId="0" applyBorder="1" applyAlignment="1">
      <alignment horizontal="left" vertical="center" justifyLastLine="1"/>
    </xf>
    <xf numFmtId="0" fontId="2" fillId="0" borderId="43" xfId="0" applyFont="1" applyBorder="1" applyAlignment="1">
      <alignment horizontal="left" vertical="top" wrapText="1"/>
    </xf>
    <xf numFmtId="38" fontId="21" fillId="0" borderId="54" xfId="1" applyFont="1" applyBorder="1" applyAlignment="1" applyProtection="1">
      <alignment horizontal="right" vertical="center"/>
      <protection locked="0"/>
    </xf>
    <xf numFmtId="38" fontId="2" fillId="0" borderId="70" xfId="1" applyFont="1" applyBorder="1" applyAlignment="1">
      <alignment horizontal="center" vertical="center"/>
    </xf>
    <xf numFmtId="0" fontId="0" fillId="0" borderId="14" xfId="0" applyBorder="1" applyAlignment="1">
      <alignment horizontal="left" vertical="center"/>
    </xf>
    <xf numFmtId="38" fontId="6" fillId="0" borderId="14" xfId="1" applyFont="1" applyBorder="1" applyAlignment="1">
      <alignment horizontal="right" vertical="center"/>
    </xf>
    <xf numFmtId="55" fontId="22" fillId="0" borderId="0" xfId="0" applyNumberFormat="1" applyFont="1" applyAlignment="1">
      <alignment horizontal="center"/>
    </xf>
    <xf numFmtId="0" fontId="11" fillId="0" borderId="0" xfId="0" applyFont="1" applyAlignment="1">
      <alignment horizontal="justify" vertical="top"/>
    </xf>
    <xf numFmtId="0" fontId="8" fillId="0" borderId="0" xfId="0" applyFont="1" applyAlignment="1">
      <alignment horizontal="left" vertical="center" wrapText="1"/>
    </xf>
    <xf numFmtId="0" fontId="5" fillId="0" borderId="41" xfId="0" applyFont="1" applyBorder="1" applyAlignment="1">
      <alignment horizontal="left" vertical="center"/>
    </xf>
    <xf numFmtId="0" fontId="2" fillId="0" borderId="41" xfId="0" applyFont="1" applyBorder="1" applyAlignment="1">
      <alignment horizontal="left" vertical="center"/>
    </xf>
    <xf numFmtId="38" fontId="2" fillId="0" borderId="70" xfId="1" applyFont="1" applyBorder="1" applyAlignment="1">
      <alignment horizontal="left" vertical="center"/>
    </xf>
    <xf numFmtId="0" fontId="1" fillId="0" borderId="0" xfId="0" applyFont="1" applyAlignment="1">
      <alignment vertical="center"/>
    </xf>
    <xf numFmtId="0" fontId="1" fillId="2" borderId="27" xfId="0" applyFont="1" applyFill="1" applyBorder="1" applyAlignment="1">
      <alignment horizontal="distributed" vertical="center" justifyLastLine="1"/>
    </xf>
    <xf numFmtId="0" fontId="1" fillId="2" borderId="28" xfId="0" applyFont="1" applyFill="1" applyBorder="1" applyAlignment="1">
      <alignment horizontal="distributed" vertical="center" justifyLastLine="1"/>
    </xf>
    <xf numFmtId="0" fontId="1" fillId="0" borderId="40" xfId="0" applyFont="1" applyBorder="1" applyAlignment="1">
      <alignment horizontal="left" vertical="center"/>
    </xf>
    <xf numFmtId="0" fontId="1" fillId="0" borderId="45" xfId="0" applyFont="1" applyBorder="1" applyAlignment="1">
      <alignment horizontal="left" vertical="center"/>
    </xf>
    <xf numFmtId="0" fontId="1" fillId="0" borderId="17" xfId="0" applyFont="1" applyBorder="1" applyAlignment="1">
      <alignment horizontal="left" vertical="center"/>
    </xf>
    <xf numFmtId="0" fontId="1" fillId="0" borderId="4" xfId="0" applyFont="1" applyBorder="1" applyAlignment="1" applyProtection="1">
      <alignment horizontal="left" vertical="center"/>
      <protection locked="0"/>
    </xf>
    <xf numFmtId="38" fontId="1" fillId="0" borderId="4" xfId="1" applyFont="1" applyBorder="1" applyAlignment="1" applyProtection="1">
      <alignment horizontal="center" vertical="center"/>
      <protection locked="0"/>
    </xf>
    <xf numFmtId="0" fontId="1" fillId="0" borderId="0" xfId="0" applyFont="1" applyAlignment="1" applyProtection="1">
      <alignment horizontal="left" vertical="center"/>
      <protection locked="0"/>
    </xf>
    <xf numFmtId="38" fontId="1" fillId="0" borderId="0" xfId="1" applyFont="1" applyBorder="1" applyAlignment="1" applyProtection="1">
      <alignment horizontal="center" vertical="center"/>
      <protection locked="0"/>
    </xf>
    <xf numFmtId="0" fontId="1" fillId="0" borderId="3" xfId="0" applyFont="1" applyBorder="1" applyAlignment="1" applyProtection="1">
      <alignment horizontal="left" vertical="center"/>
      <protection locked="0"/>
    </xf>
    <xf numFmtId="38" fontId="1" fillId="0" borderId="3" xfId="1" applyFont="1" applyBorder="1" applyAlignment="1" applyProtection="1">
      <alignment horizontal="center" vertical="center"/>
      <protection locked="0"/>
    </xf>
    <xf numFmtId="38" fontId="1" fillId="0" borderId="0" xfId="1" applyFont="1" applyBorder="1" applyAlignment="1" applyProtection="1">
      <alignment horizontal="right" vertical="center"/>
      <protection locked="0"/>
    </xf>
    <xf numFmtId="0" fontId="1" fillId="0" borderId="6" xfId="0" applyFont="1" applyBorder="1" applyAlignment="1" applyProtection="1">
      <alignment horizontal="left" vertical="center"/>
      <protection locked="0"/>
    </xf>
    <xf numFmtId="38" fontId="1" fillId="0" borderId="6" xfId="1" applyFont="1" applyBorder="1" applyAlignment="1" applyProtection="1">
      <alignment horizontal="center" vertical="center"/>
      <protection locked="0"/>
    </xf>
    <xf numFmtId="38" fontId="1" fillId="0" borderId="6" xfId="1" applyFont="1" applyBorder="1" applyAlignment="1">
      <alignment horizontal="right" vertical="center"/>
    </xf>
    <xf numFmtId="0" fontId="1" fillId="0" borderId="48" xfId="0" applyFont="1" applyBorder="1" applyAlignment="1">
      <alignment horizontal="right" vertical="center" justifyLastLine="1"/>
    </xf>
    <xf numFmtId="38" fontId="1" fillId="0" borderId="26" xfId="1" applyFont="1" applyBorder="1" applyAlignment="1">
      <alignment horizontal="right" vertical="center"/>
    </xf>
    <xf numFmtId="0" fontId="1" fillId="0" borderId="25" xfId="0" applyFont="1" applyBorder="1" applyAlignment="1">
      <alignment horizontal="right" vertical="center" justifyLastLine="1"/>
    </xf>
    <xf numFmtId="38" fontId="1" fillId="0" borderId="4" xfId="1" applyFont="1" applyBorder="1" applyAlignment="1" applyProtection="1">
      <alignment horizontal="right" vertical="center"/>
      <protection locked="0"/>
    </xf>
    <xf numFmtId="0" fontId="1" fillId="0" borderId="4" xfId="0" applyFont="1" applyBorder="1" applyAlignment="1">
      <alignment horizontal="left" vertical="center"/>
    </xf>
    <xf numFmtId="38" fontId="1" fillId="0" borderId="4" xfId="1" applyFont="1" applyBorder="1" applyAlignment="1">
      <alignment vertical="center"/>
    </xf>
    <xf numFmtId="0" fontId="1" fillId="0" borderId="0" xfId="0" applyFont="1" applyAlignment="1">
      <alignment horizontal="left" vertical="center"/>
    </xf>
    <xf numFmtId="38" fontId="1" fillId="0" borderId="0" xfId="1" applyFont="1" applyBorder="1" applyAlignment="1">
      <alignment vertical="center"/>
    </xf>
    <xf numFmtId="38" fontId="1" fillId="0" borderId="4" xfId="1" applyFont="1" applyBorder="1" applyAlignment="1" applyProtection="1">
      <alignment vertical="center"/>
      <protection locked="0"/>
    </xf>
    <xf numFmtId="0" fontId="1" fillId="0" borderId="3" xfId="0" applyFont="1" applyBorder="1" applyAlignment="1">
      <alignment horizontal="left" vertical="center"/>
    </xf>
    <xf numFmtId="38" fontId="1" fillId="0" borderId="3" xfId="1" applyFont="1" applyBorder="1" applyAlignment="1">
      <alignment vertical="center"/>
    </xf>
    <xf numFmtId="38" fontId="1" fillId="0" borderId="0" xfId="1" applyFont="1" applyBorder="1" applyAlignment="1" applyProtection="1">
      <alignment vertical="center"/>
      <protection locked="0"/>
    </xf>
    <xf numFmtId="38" fontId="1" fillId="0" borderId="3" xfId="1" applyFont="1" applyBorder="1" applyAlignment="1" applyProtection="1">
      <alignment horizontal="right" vertical="center"/>
      <protection locked="0"/>
    </xf>
    <xf numFmtId="0" fontId="1" fillId="0" borderId="6" xfId="0" applyFont="1" applyBorder="1" applyAlignment="1">
      <alignment horizontal="left" vertical="center"/>
    </xf>
    <xf numFmtId="38" fontId="1" fillId="0" borderId="6" xfId="1" applyFont="1" applyBorder="1" applyAlignment="1">
      <alignment horizontal="center" vertical="center"/>
    </xf>
    <xf numFmtId="38" fontId="1" fillId="0" borderId="27" xfId="1" applyFont="1" applyBorder="1" applyAlignment="1">
      <alignment horizontal="right" vertical="center"/>
    </xf>
    <xf numFmtId="0" fontId="1" fillId="0" borderId="14" xfId="0" applyFont="1" applyBorder="1" applyAlignment="1" applyProtection="1">
      <alignment horizontal="left" vertical="center"/>
      <protection locked="0"/>
    </xf>
    <xf numFmtId="38" fontId="1" fillId="0" borderId="14" xfId="1" applyFont="1" applyBorder="1" applyAlignment="1" applyProtection="1">
      <alignment horizontal="center" vertical="center"/>
      <protection locked="0"/>
    </xf>
    <xf numFmtId="38" fontId="1" fillId="0" borderId="14" xfId="1" applyFont="1" applyBorder="1" applyAlignment="1" applyProtection="1">
      <alignment horizontal="right" vertical="center"/>
      <protection locked="0"/>
    </xf>
    <xf numFmtId="0" fontId="1" fillId="0" borderId="14" xfId="0" applyFont="1" applyBorder="1" applyAlignment="1" applyProtection="1">
      <alignment horizontal="center" vertical="center"/>
      <protection locked="0"/>
    </xf>
    <xf numFmtId="38" fontId="1" fillId="0" borderId="71" xfId="1" applyFont="1" applyBorder="1" applyAlignment="1" applyProtection="1">
      <alignment vertical="center"/>
      <protection locked="0"/>
    </xf>
    <xf numFmtId="0" fontId="1" fillId="0" borderId="3" xfId="0" applyFont="1" applyBorder="1" applyAlignment="1" applyProtection="1">
      <alignment horizontal="center" vertical="center"/>
      <protection locked="0"/>
    </xf>
    <xf numFmtId="38" fontId="1" fillId="0" borderId="69" xfId="1" applyFont="1" applyBorder="1" applyAlignment="1" applyProtection="1">
      <alignment vertical="center"/>
      <protection locked="0"/>
    </xf>
    <xf numFmtId="0" fontId="1" fillId="0" borderId="7" xfId="0" applyFont="1" applyBorder="1" applyAlignment="1">
      <alignment vertical="center"/>
    </xf>
    <xf numFmtId="38" fontId="1" fillId="0" borderId="25" xfId="1" applyFont="1" applyBorder="1" applyAlignment="1">
      <alignment horizontal="right" vertical="center"/>
    </xf>
    <xf numFmtId="38" fontId="1" fillId="0" borderId="7" xfId="1" applyFont="1" applyBorder="1" applyAlignment="1">
      <alignment horizontal="right" vertical="center"/>
    </xf>
    <xf numFmtId="0" fontId="1" fillId="0" borderId="5" xfId="0" applyFont="1" applyBorder="1" applyAlignment="1">
      <alignment horizontal="distributed" vertical="center"/>
    </xf>
    <xf numFmtId="38" fontId="1" fillId="0" borderId="5" xfId="1" applyFont="1" applyBorder="1" applyAlignment="1">
      <alignment horizontal="right" vertical="center"/>
    </xf>
    <xf numFmtId="38" fontId="1" fillId="0" borderId="7" xfId="1" applyFont="1" applyBorder="1" applyAlignment="1">
      <alignment horizontal="center" vertical="center"/>
    </xf>
    <xf numFmtId="0" fontId="1" fillId="0" borderId="24" xfId="0" applyFont="1" applyBorder="1" applyAlignment="1">
      <alignment vertical="center"/>
    </xf>
    <xf numFmtId="38" fontId="1" fillId="0" borderId="11" xfId="1" applyFont="1" applyBorder="1" applyAlignment="1">
      <alignment horizontal="right" vertical="center"/>
    </xf>
    <xf numFmtId="38" fontId="6" fillId="0" borderId="5" xfId="0" applyNumberFormat="1" applyFont="1" applyBorder="1" applyAlignment="1">
      <alignment horizontal="right" vertical="center"/>
    </xf>
    <xf numFmtId="0" fontId="0" fillId="0" borderId="0" xfId="0" applyAlignment="1">
      <alignment vertical="center" justifyLastLine="1"/>
    </xf>
    <xf numFmtId="0" fontId="6" fillId="0" borderId="48" xfId="0" applyFont="1" applyBorder="1" applyAlignment="1">
      <alignment horizontal="right" vertical="center" justifyLastLine="1"/>
    </xf>
    <xf numFmtId="0" fontId="6" fillId="0" borderId="68" xfId="0" applyFont="1" applyBorder="1" applyAlignment="1">
      <alignment horizontal="distributed" vertical="center" justifyLastLine="1"/>
    </xf>
    <xf numFmtId="0" fontId="6" fillId="0" borderId="68" xfId="0" applyFont="1" applyBorder="1" applyAlignment="1">
      <alignment horizontal="left" vertical="center" justifyLastLine="1"/>
    </xf>
    <xf numFmtId="38" fontId="6" fillId="0" borderId="21" xfId="1" applyFont="1" applyBorder="1" applyAlignment="1">
      <alignment vertical="center"/>
    </xf>
    <xf numFmtId="0" fontId="8" fillId="0" borderId="18" xfId="0" applyFont="1" applyBorder="1" applyAlignment="1">
      <alignment horizontal="left" vertical="center"/>
    </xf>
    <xf numFmtId="0" fontId="2" fillId="0" borderId="21" xfId="0" applyFont="1" applyBorder="1" applyAlignment="1">
      <alignment horizontal="center" vertical="center"/>
    </xf>
    <xf numFmtId="38" fontId="1" fillId="0" borderId="0" xfId="1" applyFont="1" applyBorder="1" applyAlignment="1">
      <alignment horizontal="right" vertical="center"/>
    </xf>
    <xf numFmtId="0" fontId="3" fillId="0" borderId="49" xfId="0" applyFont="1" applyBorder="1" applyAlignment="1">
      <alignment horizontal="distributed" vertical="center" justifyLastLine="1"/>
    </xf>
    <xf numFmtId="0" fontId="5" fillId="0" borderId="44" xfId="0" applyFont="1" applyBorder="1" applyAlignment="1">
      <alignment horizontal="left" vertical="center"/>
    </xf>
    <xf numFmtId="38" fontId="1" fillId="0" borderId="21" xfId="1" applyFont="1" applyBorder="1" applyAlignment="1" applyProtection="1">
      <alignment horizontal="righ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vertical="center"/>
      <protection locked="0"/>
    </xf>
    <xf numFmtId="0" fontId="1" fillId="0" borderId="33" xfId="0" applyFont="1" applyBorder="1" applyAlignment="1" applyProtection="1">
      <alignment vertical="center"/>
      <protection locked="0"/>
    </xf>
    <xf numFmtId="38" fontId="1" fillId="0" borderId="3" xfId="1"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69" xfId="0" applyFont="1" applyBorder="1" applyAlignment="1" applyProtection="1">
      <alignment vertical="center"/>
      <protection locked="0"/>
    </xf>
    <xf numFmtId="0" fontId="1" fillId="0" borderId="5" xfId="0" applyFont="1" applyBorder="1" applyAlignment="1">
      <alignment horizontal="left" vertical="center"/>
    </xf>
    <xf numFmtId="38" fontId="1" fillId="0" borderId="5" xfId="1" applyFont="1" applyBorder="1" applyAlignment="1">
      <alignment vertical="center"/>
    </xf>
    <xf numFmtId="38" fontId="1" fillId="0" borderId="27" xfId="1" applyFont="1" applyBorder="1" applyAlignment="1">
      <alignment vertical="center"/>
    </xf>
    <xf numFmtId="38" fontId="1" fillId="0" borderId="7" xfId="1" applyFont="1" applyBorder="1" applyAlignment="1">
      <alignment vertical="center"/>
    </xf>
    <xf numFmtId="0" fontId="1" fillId="0" borderId="5" xfId="0" applyFont="1" applyBorder="1" applyAlignment="1">
      <alignment vertical="center"/>
    </xf>
    <xf numFmtId="0" fontId="1" fillId="0" borderId="32" xfId="0" applyFont="1" applyBorder="1" applyAlignment="1">
      <alignment vertical="center"/>
    </xf>
    <xf numFmtId="38" fontId="1" fillId="0" borderId="70" xfId="1" applyFont="1" applyBorder="1" applyAlignment="1" applyProtection="1">
      <alignment horizontal="right" vertical="center"/>
      <protection locked="0"/>
    </xf>
    <xf numFmtId="0" fontId="1" fillId="0" borderId="14" xfId="0" applyFont="1" applyBorder="1" applyAlignment="1" applyProtection="1">
      <alignment vertical="center"/>
      <protection locked="0"/>
    </xf>
    <xf numFmtId="0" fontId="1" fillId="0" borderId="71" xfId="0" applyFont="1" applyBorder="1" applyAlignment="1" applyProtection="1">
      <alignment vertical="center"/>
      <protection locked="0"/>
    </xf>
    <xf numFmtId="38" fontId="1" fillId="0" borderId="33" xfId="1" applyFont="1" applyBorder="1" applyAlignment="1" applyProtection="1">
      <alignment vertical="center"/>
      <protection locked="0"/>
    </xf>
    <xf numFmtId="38" fontId="1" fillId="0" borderId="21" xfId="1" applyFont="1" applyBorder="1" applyAlignment="1" applyProtection="1">
      <alignment vertical="center"/>
      <protection locked="0"/>
    </xf>
    <xf numFmtId="38" fontId="1" fillId="0" borderId="36" xfId="1" applyFont="1" applyBorder="1" applyAlignment="1">
      <alignment horizontal="right" vertical="center"/>
    </xf>
    <xf numFmtId="0" fontId="1" fillId="0" borderId="5" xfId="0" applyFont="1" applyBorder="1" applyAlignment="1">
      <alignment horizontal="right" vertical="center" justifyLastLine="1"/>
    </xf>
    <xf numFmtId="0" fontId="1" fillId="0" borderId="14" xfId="0" applyFont="1" applyBorder="1" applyAlignment="1" applyProtection="1">
      <alignment horizontal="right" vertical="center"/>
      <protection locked="0"/>
    </xf>
    <xf numFmtId="0" fontId="1" fillId="0" borderId="70" xfId="0" applyFont="1" applyBorder="1" applyAlignment="1" applyProtection="1">
      <alignment vertical="center"/>
      <protection locked="0"/>
    </xf>
    <xf numFmtId="0" fontId="1" fillId="0" borderId="0" xfId="0" applyFont="1" applyAlignment="1" applyProtection="1">
      <alignment horizontal="right" vertical="center"/>
      <protection locked="0"/>
    </xf>
    <xf numFmtId="0" fontId="1" fillId="0" borderId="21" xfId="0" applyFont="1" applyBorder="1" applyAlignment="1" applyProtection="1">
      <alignment vertical="center"/>
      <protection locked="0"/>
    </xf>
    <xf numFmtId="0" fontId="1" fillId="0" borderId="3" xfId="0" applyFont="1" applyBorder="1" applyAlignment="1" applyProtection="1">
      <alignment horizontal="right" vertical="center"/>
      <protection locked="0"/>
    </xf>
    <xf numFmtId="0" fontId="1" fillId="0" borderId="69" xfId="0" applyFont="1" applyBorder="1" applyAlignment="1" applyProtection="1">
      <alignment horizontal="right" vertical="center"/>
      <protection locked="0"/>
    </xf>
    <xf numFmtId="0" fontId="1" fillId="0" borderId="22" xfId="0" applyFont="1" applyBorder="1" applyAlignment="1" applyProtection="1">
      <alignment vertical="center"/>
      <protection locked="0"/>
    </xf>
    <xf numFmtId="38" fontId="1" fillId="0" borderId="36" xfId="0" applyNumberFormat="1" applyFont="1" applyBorder="1" applyAlignment="1">
      <alignment horizontal="right" vertical="center"/>
    </xf>
    <xf numFmtId="0" fontId="1" fillId="0" borderId="32" xfId="0" applyFont="1" applyBorder="1" applyAlignment="1">
      <alignment horizontal="left" vertical="center"/>
    </xf>
    <xf numFmtId="0" fontId="1" fillId="0" borderId="16" xfId="0" applyFont="1" applyBorder="1" applyAlignment="1">
      <alignment horizontal="left" vertical="center"/>
    </xf>
    <xf numFmtId="0" fontId="1" fillId="0" borderId="16" xfId="0" applyFont="1" applyBorder="1" applyAlignment="1">
      <alignment vertical="center"/>
    </xf>
    <xf numFmtId="0" fontId="1" fillId="0" borderId="20" xfId="0" applyFont="1" applyBorder="1" applyAlignment="1" applyProtection="1">
      <alignment horizontal="left" vertical="center"/>
      <protection locked="0"/>
    </xf>
    <xf numFmtId="38" fontId="1" fillId="0" borderId="64" xfId="0" applyNumberFormat="1" applyFont="1" applyBorder="1" applyAlignment="1" applyProtection="1">
      <alignment vertical="center"/>
      <protection locked="0"/>
    </xf>
    <xf numFmtId="0" fontId="1" fillId="0" borderId="20" xfId="0" applyFont="1" applyBorder="1" applyAlignment="1" applyProtection="1">
      <alignment vertical="center"/>
      <protection locked="0"/>
    </xf>
    <xf numFmtId="0" fontId="1" fillId="0" borderId="64" xfId="0" applyFont="1" applyBorder="1" applyAlignment="1" applyProtection="1">
      <alignment vertical="center"/>
      <protection locked="0"/>
    </xf>
    <xf numFmtId="38" fontId="1" fillId="0" borderId="33" xfId="0" applyNumberFormat="1" applyFont="1" applyBorder="1" applyAlignment="1" applyProtection="1">
      <alignment horizontal="right" vertical="center"/>
      <protection locked="0"/>
    </xf>
    <xf numFmtId="0" fontId="1" fillId="0" borderId="19" xfId="0" applyFont="1" applyBorder="1" applyAlignment="1">
      <alignment horizontal="left" vertical="center"/>
    </xf>
    <xf numFmtId="0" fontId="1" fillId="0" borderId="64" xfId="0" applyFont="1" applyBorder="1" applyAlignment="1" applyProtection="1">
      <alignment horizontal="right" vertical="center"/>
      <protection locked="0"/>
    </xf>
    <xf numFmtId="0" fontId="1" fillId="0" borderId="33" xfId="0" applyFont="1" applyBorder="1" applyAlignment="1" applyProtection="1">
      <alignment horizontal="right" vertical="center"/>
      <protection locked="0"/>
    </xf>
    <xf numFmtId="0" fontId="1" fillId="0" borderId="7" xfId="0" applyFont="1" applyBorder="1" applyAlignment="1">
      <alignment horizontal="distributed" vertical="center"/>
    </xf>
    <xf numFmtId="38" fontId="1" fillId="0" borderId="26" xfId="0" applyNumberFormat="1" applyFont="1" applyBorder="1" applyAlignment="1">
      <alignment vertical="center"/>
    </xf>
    <xf numFmtId="176" fontId="1" fillId="0" borderId="5" xfId="0" applyNumberFormat="1" applyFont="1" applyBorder="1" applyAlignment="1">
      <alignment horizontal="right" vertical="center"/>
    </xf>
    <xf numFmtId="176" fontId="1" fillId="0" borderId="7" xfId="1" applyNumberFormat="1" applyFont="1" applyBorder="1" applyAlignment="1">
      <alignment horizontal="right" vertical="center"/>
    </xf>
    <xf numFmtId="0" fontId="3" fillId="0" borderId="43" xfId="0" applyFont="1" applyBorder="1" applyAlignment="1">
      <alignment vertical="center" wrapText="1"/>
    </xf>
    <xf numFmtId="0" fontId="3" fillId="0" borderId="73" xfId="0" applyFont="1" applyBorder="1" applyAlignment="1">
      <alignment vertical="center" wrapText="1"/>
    </xf>
    <xf numFmtId="38" fontId="21" fillId="0" borderId="0" xfId="0" applyNumberFormat="1" applyFont="1" applyAlignment="1">
      <alignment vertical="center"/>
    </xf>
    <xf numFmtId="0" fontId="19" fillId="0" borderId="18" xfId="0" applyFont="1" applyBorder="1" applyAlignment="1">
      <alignment vertical="center"/>
    </xf>
    <xf numFmtId="0" fontId="19" fillId="0" borderId="17" xfId="0" applyFont="1" applyBorder="1" applyAlignment="1">
      <alignment vertical="center"/>
    </xf>
    <xf numFmtId="0" fontId="19" fillId="0" borderId="35" xfId="0" applyFont="1" applyBorder="1" applyAlignment="1">
      <alignment vertical="center"/>
    </xf>
    <xf numFmtId="0" fontId="19" fillId="0" borderId="6" xfId="0" applyFont="1" applyBorder="1" applyAlignment="1">
      <alignment vertical="center"/>
    </xf>
    <xf numFmtId="38" fontId="21" fillId="0" borderId="40" xfId="0" applyNumberFormat="1" applyFont="1" applyBorder="1" applyAlignment="1">
      <alignment vertical="center"/>
    </xf>
    <xf numFmtId="38" fontId="21" fillId="0" borderId="41" xfId="0" applyNumberFormat="1" applyFont="1" applyBorder="1" applyAlignment="1">
      <alignment vertical="center"/>
    </xf>
    <xf numFmtId="0" fontId="19" fillId="0" borderId="45" xfId="0" applyFont="1" applyBorder="1" applyAlignment="1">
      <alignment horizontal="distributed" vertical="center"/>
    </xf>
    <xf numFmtId="0" fontId="19" fillId="0" borderId="45" xfId="0" applyFont="1" applyBorder="1" applyAlignment="1">
      <alignment horizontal="distributed" vertical="center" justifyLastLine="1"/>
    </xf>
    <xf numFmtId="0" fontId="19" fillId="0" borderId="45" xfId="0" applyFont="1" applyBorder="1" applyAlignment="1">
      <alignment horizontal="left" vertical="center" justifyLastLine="1"/>
    </xf>
    <xf numFmtId="0" fontId="19" fillId="0" borderId="45" xfId="0" applyFont="1" applyBorder="1"/>
    <xf numFmtId="0" fontId="19" fillId="0" borderId="21" xfId="0" applyFont="1" applyBorder="1"/>
    <xf numFmtId="0" fontId="6" fillId="0" borderId="0" xfId="0" applyFont="1" applyAlignment="1">
      <alignment horizontal="right" vertical="center" justifyLastLine="1"/>
    </xf>
    <xf numFmtId="38" fontId="21" fillId="0" borderId="0" xfId="1" applyFont="1" applyBorder="1" applyAlignment="1">
      <alignment horizontal="right" vertical="center"/>
    </xf>
    <xf numFmtId="38" fontId="19" fillId="0" borderId="0" xfId="1" applyFont="1" applyBorder="1" applyAlignment="1">
      <alignment horizontal="center" vertical="center"/>
    </xf>
    <xf numFmtId="0" fontId="0" fillId="0" borderId="21" xfId="0" applyBorder="1" applyAlignment="1">
      <alignment vertical="center" justifyLastLine="1"/>
    </xf>
    <xf numFmtId="38" fontId="19" fillId="0" borderId="21" xfId="1" applyFont="1" applyBorder="1" applyAlignment="1">
      <alignment horizontal="center" vertical="center"/>
    </xf>
    <xf numFmtId="38" fontId="6" fillId="0" borderId="27" xfId="1" applyFont="1" applyBorder="1" applyAlignment="1">
      <alignment horizontal="right" vertical="center"/>
    </xf>
    <xf numFmtId="0" fontId="0" fillId="0" borderId="24" xfId="0" applyBorder="1" applyAlignment="1">
      <alignment vertical="center" justifyLastLine="1"/>
    </xf>
    <xf numFmtId="38" fontId="8" fillId="0" borderId="21" xfId="1" applyFont="1" applyBorder="1" applyAlignment="1">
      <alignment vertical="center" wrapText="1"/>
    </xf>
    <xf numFmtId="38" fontId="19" fillId="0" borderId="6" xfId="1" applyFont="1" applyBorder="1" applyAlignment="1" applyProtection="1">
      <alignment vertical="center"/>
      <protection locked="0"/>
    </xf>
    <xf numFmtId="0" fontId="19" fillId="0" borderId="6" xfId="0" applyFont="1" applyBorder="1" applyAlignment="1" applyProtection="1">
      <alignment horizontal="left" vertical="center"/>
      <protection locked="0"/>
    </xf>
    <xf numFmtId="38" fontId="19" fillId="0" borderId="34" xfId="1" applyFont="1" applyBorder="1" applyAlignment="1" applyProtection="1">
      <alignment horizontal="center" vertical="center"/>
      <protection locked="0"/>
    </xf>
    <xf numFmtId="38" fontId="21" fillId="0" borderId="41" xfId="1" applyFont="1" applyBorder="1" applyAlignment="1" applyProtection="1">
      <alignment horizontal="right" vertical="center"/>
      <protection locked="0"/>
    </xf>
    <xf numFmtId="0" fontId="19" fillId="0" borderId="8" xfId="0" applyFont="1" applyBorder="1"/>
    <xf numFmtId="0" fontId="19" fillId="0" borderId="6" xfId="0" applyFont="1" applyBorder="1"/>
    <xf numFmtId="0" fontId="19" fillId="0" borderId="34" xfId="0" applyFont="1" applyBorder="1"/>
    <xf numFmtId="0" fontId="8" fillId="0" borderId="21" xfId="0" applyFont="1" applyBorder="1" applyAlignment="1">
      <alignment vertical="center"/>
    </xf>
    <xf numFmtId="0" fontId="3" fillId="0" borderId="54" xfId="0" applyFont="1" applyBorder="1" applyAlignment="1">
      <alignment vertical="center"/>
    </xf>
    <xf numFmtId="0" fontId="3" fillId="0" borderId="44" xfId="0" applyFont="1" applyBorder="1" applyAlignment="1">
      <alignment vertical="center"/>
    </xf>
    <xf numFmtId="38" fontId="21" fillId="0" borderId="45" xfId="0" applyNumberFormat="1" applyFont="1" applyBorder="1" applyAlignment="1">
      <alignment vertical="center"/>
    </xf>
    <xf numFmtId="38" fontId="1" fillId="0" borderId="37" xfId="1" applyFont="1" applyBorder="1" applyAlignment="1">
      <alignment horizontal="right" vertical="center"/>
    </xf>
    <xf numFmtId="0" fontId="6" fillId="0" borderId="46" xfId="0" applyFont="1" applyBorder="1" applyAlignment="1">
      <alignment vertical="center"/>
    </xf>
    <xf numFmtId="0" fontId="3" fillId="0" borderId="60" xfId="0" applyFont="1" applyBorder="1" applyAlignment="1">
      <alignment vertical="center"/>
    </xf>
    <xf numFmtId="38" fontId="6" fillId="0" borderId="37" xfId="1" applyFont="1" applyBorder="1" applyAlignment="1">
      <alignment horizontal="right" vertical="center"/>
    </xf>
    <xf numFmtId="0" fontId="19" fillId="0" borderId="9" xfId="0" applyFont="1" applyBorder="1" applyAlignment="1">
      <alignment vertical="center"/>
    </xf>
    <xf numFmtId="38" fontId="21" fillId="0" borderId="63" xfId="0" applyNumberFormat="1" applyFont="1" applyBorder="1" applyAlignment="1">
      <alignment vertical="center"/>
    </xf>
    <xf numFmtId="0" fontId="40" fillId="0" borderId="0" xfId="0" applyFont="1"/>
    <xf numFmtId="0" fontId="40" fillId="0" borderId="0" xfId="0" applyFont="1" applyAlignment="1">
      <alignment vertical="center"/>
    </xf>
    <xf numFmtId="0" fontId="5" fillId="0" borderId="63" xfId="0" applyFont="1" applyBorder="1" applyAlignment="1">
      <alignment vertical="center"/>
    </xf>
    <xf numFmtId="38" fontId="19" fillId="0" borderId="0" xfId="0" applyNumberFormat="1" applyFont="1" applyAlignment="1">
      <alignment vertical="center"/>
    </xf>
    <xf numFmtId="0" fontId="4" fillId="0" borderId="20" xfId="0" applyFont="1" applyBorder="1" applyAlignment="1">
      <alignment vertical="center"/>
    </xf>
    <xf numFmtId="38" fontId="21" fillId="0" borderId="33" xfId="0" applyNumberFormat="1" applyFont="1" applyBorder="1" applyAlignment="1">
      <alignment vertical="center"/>
    </xf>
    <xf numFmtId="0" fontId="4" fillId="0" borderId="64" xfId="0" applyFont="1" applyBorder="1" applyAlignment="1">
      <alignment vertical="center"/>
    </xf>
    <xf numFmtId="0" fontId="5" fillId="0" borderId="18" xfId="0" applyFont="1" applyBorder="1" applyAlignment="1">
      <alignment horizontal="left" vertical="center"/>
    </xf>
    <xf numFmtId="0" fontId="6" fillId="2" borderId="38" xfId="0" applyFont="1" applyFill="1" applyBorder="1" applyAlignment="1">
      <alignment horizontal="center" vertical="center" justifyLastLine="1"/>
    </xf>
    <xf numFmtId="0" fontId="0" fillId="0" borderId="0" xfId="0" applyAlignment="1">
      <alignment horizontal="left" vertical="center" justifyLastLine="1"/>
    </xf>
    <xf numFmtId="38" fontId="21" fillId="0" borderId="37" xfId="1" applyFont="1" applyBorder="1" applyAlignment="1">
      <alignment vertical="center"/>
    </xf>
    <xf numFmtId="38" fontId="2" fillId="0" borderId="21" xfId="1" applyFont="1" applyBorder="1" applyAlignment="1">
      <alignment horizontal="center" vertical="center"/>
    </xf>
    <xf numFmtId="0" fontId="0" fillId="0" borderId="3" xfId="0" applyBorder="1" applyAlignment="1" applyProtection="1">
      <alignment horizontal="left" vertical="center" justifyLastLine="1"/>
      <protection locked="0"/>
    </xf>
    <xf numFmtId="38" fontId="21" fillId="0" borderId="37" xfId="1" applyFont="1" applyBorder="1" applyAlignment="1">
      <alignment horizontal="right" vertical="center"/>
    </xf>
    <xf numFmtId="38" fontId="1" fillId="0" borderId="16" xfId="1" applyFont="1" applyBorder="1" applyAlignment="1">
      <alignment horizontal="left" vertical="center"/>
    </xf>
    <xf numFmtId="38" fontId="1" fillId="0" borderId="20" xfId="1" applyFont="1" applyBorder="1" applyAlignment="1" applyProtection="1">
      <alignment horizontal="left" vertical="center"/>
      <protection locked="0"/>
    </xf>
    <xf numFmtId="38" fontId="1" fillId="0" borderId="21" xfId="1" applyFont="1" applyBorder="1" applyAlignment="1" applyProtection="1">
      <alignment horizontal="left" vertical="center"/>
      <protection locked="0"/>
    </xf>
    <xf numFmtId="0" fontId="5" fillId="0" borderId="41" xfId="0" applyFont="1" applyBorder="1" applyAlignment="1">
      <alignment horizontal="left" vertical="center" wrapText="1"/>
    </xf>
    <xf numFmtId="0" fontId="42" fillId="0" borderId="0" xfId="0" applyFont="1" applyAlignment="1">
      <alignment horizontal="left" vertical="center"/>
    </xf>
    <xf numFmtId="0" fontId="0" fillId="0" borderId="0" xfId="0" applyAlignment="1">
      <alignment horizontal="right" vertical="center"/>
    </xf>
    <xf numFmtId="0" fontId="1" fillId="2" borderId="38" xfId="0" applyFont="1" applyFill="1" applyBorder="1" applyAlignment="1">
      <alignment horizontal="distributed" vertical="center" justifyLastLine="1"/>
    </xf>
    <xf numFmtId="0" fontId="2" fillId="0" borderId="55" xfId="0" applyFont="1" applyBorder="1" applyAlignment="1">
      <alignment horizontal="center" vertical="center"/>
    </xf>
    <xf numFmtId="0" fontId="2" fillId="0" borderId="52"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left" vertical="center"/>
    </xf>
    <xf numFmtId="0" fontId="0" fillId="0" borderId="0" xfId="0" applyAlignment="1">
      <alignment vertical="center"/>
    </xf>
    <xf numFmtId="38" fontId="21" fillId="0" borderId="38" xfId="1" applyFont="1" applyBorder="1" applyAlignment="1">
      <alignment horizontal="right" vertical="center"/>
    </xf>
    <xf numFmtId="0" fontId="1" fillId="0" borderId="73" xfId="0" applyFont="1" applyBorder="1" applyAlignment="1">
      <alignment horizontal="right" vertical="center" justifyLastLine="1"/>
    </xf>
    <xf numFmtId="0" fontId="5" fillId="0" borderId="10" xfId="0" applyFont="1" applyBorder="1" applyAlignment="1">
      <alignment vertical="center"/>
    </xf>
    <xf numFmtId="38" fontId="1" fillId="0" borderId="14" xfId="1" applyFont="1" applyBorder="1" applyAlignment="1">
      <alignment horizontal="right" vertical="center"/>
    </xf>
    <xf numFmtId="38" fontId="10" fillId="0" borderId="0" xfId="1" applyFont="1" applyBorder="1" applyAlignment="1">
      <alignment horizontal="right" vertical="center"/>
    </xf>
    <xf numFmtId="0" fontId="10" fillId="0" borderId="14" xfId="0" applyFont="1" applyBorder="1" applyAlignment="1">
      <alignment horizontal="center" vertical="center"/>
    </xf>
    <xf numFmtId="38" fontId="0" fillId="0" borderId="0" xfId="1" applyFont="1" applyBorder="1" applyAlignment="1">
      <alignment horizontal="right" vertical="center"/>
    </xf>
    <xf numFmtId="0" fontId="0" fillId="0" borderId="14" xfId="0" applyBorder="1" applyAlignment="1">
      <alignment horizontal="center" vertical="center"/>
    </xf>
    <xf numFmtId="0" fontId="0" fillId="0" borderId="14" xfId="0" applyBorder="1" applyAlignment="1">
      <alignment horizontal="right" vertical="center"/>
    </xf>
    <xf numFmtId="0" fontId="0" fillId="0" borderId="0" xfId="0" applyAlignment="1">
      <alignment horizontal="center" vertical="center"/>
    </xf>
    <xf numFmtId="0" fontId="2" fillId="0" borderId="16" xfId="0" applyFont="1" applyBorder="1" applyAlignment="1" applyProtection="1">
      <alignment horizontal="left" vertical="center"/>
      <protection locked="0"/>
    </xf>
    <xf numFmtId="0" fontId="1" fillId="0" borderId="35" xfId="0" applyFont="1" applyBorder="1" applyAlignment="1" applyProtection="1">
      <alignment vertical="center"/>
      <protection locked="0"/>
    </xf>
    <xf numFmtId="0" fontId="1" fillId="0" borderId="72" xfId="0" applyFont="1" applyBorder="1" applyAlignment="1" applyProtection="1">
      <alignment vertical="center"/>
      <protection locked="0"/>
    </xf>
    <xf numFmtId="0" fontId="5" fillId="0" borderId="35" xfId="0" applyFont="1" applyBorder="1" applyAlignment="1" applyProtection="1">
      <alignment horizontal="left" vertical="center"/>
      <protection locked="0"/>
    </xf>
    <xf numFmtId="0" fontId="0" fillId="0" borderId="10" xfId="0" applyBorder="1" applyAlignment="1" applyProtection="1">
      <alignment horizontal="left" vertical="center"/>
      <protection locked="0"/>
    </xf>
    <xf numFmtId="38" fontId="2" fillId="0" borderId="1" xfId="1" applyFont="1" applyBorder="1" applyAlignment="1">
      <alignment horizontal="left" vertical="center"/>
    </xf>
    <xf numFmtId="0" fontId="0" fillId="0" borderId="35" xfId="0" applyBorder="1" applyAlignment="1">
      <alignment horizontal="left" vertical="center"/>
    </xf>
    <xf numFmtId="38" fontId="1" fillId="0" borderId="35" xfId="1" applyFont="1" applyBorder="1" applyAlignment="1">
      <alignment horizontal="right" vertical="center"/>
    </xf>
    <xf numFmtId="38" fontId="2" fillId="0" borderId="19" xfId="1" applyFont="1" applyBorder="1" applyAlignment="1" applyProtection="1">
      <alignment horizontal="center" vertical="center"/>
      <protection locked="0"/>
    </xf>
    <xf numFmtId="0" fontId="43" fillId="0" borderId="39" xfId="0" applyFont="1" applyBorder="1" applyAlignment="1">
      <alignment horizontal="center" vertical="center"/>
    </xf>
    <xf numFmtId="0" fontId="44" fillId="0" borderId="0" xfId="0" applyFont="1" applyAlignment="1">
      <alignment horizontal="center" vertical="center"/>
    </xf>
    <xf numFmtId="0" fontId="44" fillId="0" borderId="0" xfId="0" applyFont="1" applyAlignment="1">
      <alignment vertical="center"/>
    </xf>
    <xf numFmtId="0" fontId="0" fillId="2" borderId="38" xfId="0" applyFill="1" applyBorder="1" applyAlignment="1">
      <alignment horizontal="distributed" vertical="center" justifyLastLine="1"/>
    </xf>
    <xf numFmtId="0" fontId="2" fillId="0" borderId="45" xfId="0" applyFont="1" applyBorder="1" applyAlignment="1">
      <alignment horizontal="left" vertical="center" justifyLastLine="1"/>
    </xf>
    <xf numFmtId="0" fontId="2" fillId="0" borderId="41" xfId="0" applyFont="1" applyBorder="1" applyAlignment="1">
      <alignment horizontal="left" vertical="center" justifyLastLine="1"/>
    </xf>
    <xf numFmtId="0" fontId="2" fillId="0" borderId="41" xfId="0" applyFont="1" applyBorder="1" applyAlignment="1">
      <alignment vertical="center" justifyLastLine="1"/>
    </xf>
    <xf numFmtId="0" fontId="19" fillId="0" borderId="0" xfId="0" applyFont="1" applyAlignment="1" applyProtection="1">
      <alignment horizontal="left" vertical="center" justifyLastLine="1"/>
      <protection locked="0"/>
    </xf>
    <xf numFmtId="38" fontId="19" fillId="0" borderId="0" xfId="1" applyFont="1" applyBorder="1" applyAlignment="1" applyProtection="1">
      <alignment horizontal="right" vertical="center"/>
      <protection locked="0"/>
    </xf>
    <xf numFmtId="0" fontId="0" fillId="0" borderId="4" xfId="0" applyBorder="1" applyAlignment="1">
      <alignment horizontal="left" vertical="center" justifyLastLine="1"/>
    </xf>
    <xf numFmtId="38" fontId="19" fillId="0" borderId="4" xfId="1" applyFont="1" applyBorder="1" applyAlignment="1">
      <alignment horizontal="right" vertical="center"/>
    </xf>
    <xf numFmtId="38" fontId="21" fillId="0" borderId="4" xfId="1" applyFont="1" applyBorder="1" applyAlignment="1" applyProtection="1">
      <alignment horizontal="right" vertical="center"/>
      <protection locked="0"/>
    </xf>
    <xf numFmtId="38" fontId="19" fillId="0" borderId="19" xfId="1" applyFont="1" applyBorder="1" applyAlignment="1">
      <alignment horizontal="right" vertical="center"/>
    </xf>
    <xf numFmtId="0" fontId="19" fillId="0" borderId="42" xfId="0" applyFont="1" applyBorder="1" applyAlignment="1">
      <alignment horizontal="distributed" vertical="center"/>
    </xf>
    <xf numFmtId="38" fontId="2" fillId="0" borderId="58" xfId="1" applyFont="1" applyBorder="1" applyAlignment="1">
      <alignment horizontal="left" vertical="center"/>
    </xf>
    <xf numFmtId="38" fontId="21" fillId="0" borderId="40" xfId="1" applyFont="1" applyBorder="1" applyAlignment="1" applyProtection="1">
      <alignment horizontal="right" vertical="center"/>
      <protection locked="0"/>
    </xf>
    <xf numFmtId="38" fontId="0" fillId="0" borderId="32" xfId="0" applyNumberFormat="1" applyBorder="1" applyAlignment="1">
      <alignment vertical="center" justifyLastLine="1"/>
    </xf>
    <xf numFmtId="0" fontId="2" fillId="0" borderId="9" xfId="0" applyFont="1" applyBorder="1" applyAlignment="1">
      <alignment horizontal="left" vertical="center" wrapText="1"/>
    </xf>
    <xf numFmtId="0" fontId="2" fillId="0" borderId="19" xfId="0" applyFont="1" applyBorder="1" applyAlignment="1" applyProtection="1">
      <alignment horizontal="left" vertical="center"/>
      <protection locked="0"/>
    </xf>
    <xf numFmtId="0" fontId="43" fillId="0" borderId="9" xfId="0" applyFont="1" applyBorder="1" applyAlignment="1">
      <alignment horizontal="center" vertical="center"/>
    </xf>
    <xf numFmtId="0" fontId="0" fillId="0" borderId="2" xfId="0" applyBorder="1" applyAlignment="1">
      <alignment vertical="center" justifyLastLine="1"/>
    </xf>
    <xf numFmtId="0" fontId="0" fillId="0" borderId="15" xfId="0" applyBorder="1" applyAlignment="1">
      <alignment horizontal="left" vertical="center" justifyLastLine="1"/>
    </xf>
    <xf numFmtId="0" fontId="45" fillId="0" borderId="5" xfId="0" applyFont="1" applyBorder="1" applyAlignment="1">
      <alignment horizontal="center" vertical="center"/>
    </xf>
    <xf numFmtId="38" fontId="19" fillId="0" borderId="27" xfId="1" applyFont="1" applyBorder="1" applyAlignment="1">
      <alignment horizontal="right" vertical="center"/>
    </xf>
    <xf numFmtId="38" fontId="19" fillId="0" borderId="27" xfId="0" applyNumberFormat="1" applyFont="1" applyBorder="1" applyAlignment="1">
      <alignment horizontal="right" vertical="center"/>
    </xf>
    <xf numFmtId="0" fontId="46" fillId="0" borderId="3" xfId="0" applyFont="1" applyBorder="1" applyAlignment="1">
      <alignment vertical="center"/>
    </xf>
    <xf numFmtId="0" fontId="0" fillId="0" borderId="3" xfId="0" applyBorder="1" applyAlignment="1">
      <alignment vertical="center"/>
    </xf>
    <xf numFmtId="0" fontId="5" fillId="0" borderId="40" xfId="0" applyFont="1" applyBorder="1" applyAlignment="1">
      <alignment horizontal="left" vertical="center"/>
    </xf>
    <xf numFmtId="0" fontId="41" fillId="0" borderId="46" xfId="0" applyFont="1" applyBorder="1" applyAlignment="1">
      <alignment horizontal="left" vertical="center"/>
    </xf>
    <xf numFmtId="0" fontId="5" fillId="0" borderId="60" xfId="0" applyFont="1" applyBorder="1" applyAlignment="1">
      <alignment horizontal="left" vertical="center"/>
    </xf>
    <xf numFmtId="38" fontId="6" fillId="0" borderId="27" xfId="0" applyNumberFormat="1" applyFont="1" applyBorder="1" applyAlignment="1">
      <alignment horizontal="right" vertical="center"/>
    </xf>
    <xf numFmtId="0" fontId="0" fillId="0" borderId="5" xfId="0" applyBorder="1" applyAlignment="1">
      <alignment horizontal="right" vertical="center" justifyLastLine="1"/>
    </xf>
    <xf numFmtId="38" fontId="5" fillId="0" borderId="22" xfId="1" applyFont="1" applyBorder="1" applyAlignment="1">
      <alignment horizontal="left" vertical="center"/>
    </xf>
    <xf numFmtId="38" fontId="1" fillId="0" borderId="5" xfId="0" applyNumberFormat="1" applyFont="1" applyBorder="1" applyAlignment="1">
      <alignment horizontal="right" vertical="center"/>
    </xf>
    <xf numFmtId="0" fontId="5" fillId="0" borderId="21" xfId="0" applyFont="1" applyBorder="1" applyAlignment="1">
      <alignment horizontal="left" vertical="center"/>
    </xf>
    <xf numFmtId="0" fontId="5" fillId="0" borderId="21" xfId="0" applyFont="1" applyBorder="1" applyAlignment="1">
      <alignment vertical="center"/>
    </xf>
    <xf numFmtId="38" fontId="1" fillId="0" borderId="32" xfId="1" applyFont="1" applyBorder="1" applyAlignment="1">
      <alignment vertical="center"/>
    </xf>
    <xf numFmtId="38" fontId="6" fillId="0" borderId="5" xfId="1" applyFont="1" applyBorder="1" applyAlignment="1">
      <alignment vertical="center"/>
    </xf>
    <xf numFmtId="0" fontId="6" fillId="0" borderId="32" xfId="0" applyFont="1" applyBorder="1" applyAlignment="1">
      <alignment horizontal="center" vertical="center"/>
    </xf>
    <xf numFmtId="38" fontId="19" fillId="0" borderId="7" xfId="1" applyFont="1" applyBorder="1" applyAlignment="1">
      <alignment vertical="center"/>
    </xf>
    <xf numFmtId="38" fontId="19" fillId="0" borderId="5" xfId="1" applyFont="1" applyBorder="1" applyAlignment="1">
      <alignment horizontal="right" vertical="center"/>
    </xf>
    <xf numFmtId="0" fontId="6" fillId="0" borderId="71" xfId="0" applyFont="1" applyBorder="1" applyAlignment="1" applyProtection="1">
      <alignment horizontal="left" vertical="center"/>
      <protection locked="0"/>
    </xf>
    <xf numFmtId="38" fontId="6" fillId="0" borderId="70" xfId="1" applyFont="1" applyBorder="1" applyAlignment="1" applyProtection="1">
      <alignment vertical="center"/>
      <protection locked="0"/>
    </xf>
    <xf numFmtId="38" fontId="1" fillId="0" borderId="18" xfId="1" applyFont="1" applyFill="1" applyBorder="1" applyAlignment="1">
      <alignment horizontal="right" vertical="center"/>
    </xf>
    <xf numFmtId="38" fontId="0" fillId="0" borderId="23" xfId="1" applyFont="1" applyFill="1" applyBorder="1" applyAlignment="1">
      <alignment vertical="center"/>
    </xf>
    <xf numFmtId="38" fontId="0" fillId="0" borderId="17" xfId="1" applyFont="1" applyFill="1" applyBorder="1" applyAlignment="1">
      <alignment vertical="center"/>
    </xf>
    <xf numFmtId="38" fontId="0" fillId="0" borderId="17" xfId="1" applyFont="1" applyFill="1" applyBorder="1" applyAlignment="1">
      <alignment horizontal="right" vertical="center"/>
    </xf>
    <xf numFmtId="38" fontId="1" fillId="0" borderId="17" xfId="1" applyFont="1" applyFill="1" applyBorder="1" applyAlignment="1">
      <alignment horizontal="right" vertical="center"/>
    </xf>
    <xf numFmtId="38" fontId="1" fillId="0" borderId="10" xfId="1" applyFont="1" applyFill="1" applyBorder="1" applyAlignment="1" applyProtection="1">
      <alignment horizontal="right" vertical="center"/>
      <protection locked="0"/>
    </xf>
    <xf numFmtId="38" fontId="1" fillId="0" borderId="23" xfId="1" applyFont="1" applyFill="1" applyBorder="1" applyAlignment="1">
      <alignment horizontal="right" vertical="center"/>
    </xf>
    <xf numFmtId="0" fontId="0" fillId="0" borderId="17" xfId="0" applyBorder="1" applyAlignment="1">
      <alignment vertical="center"/>
    </xf>
    <xf numFmtId="38" fontId="1" fillId="0" borderId="15" xfId="1" applyFont="1" applyFill="1" applyBorder="1" applyAlignment="1">
      <alignment horizontal="right" vertical="center"/>
    </xf>
    <xf numFmtId="38" fontId="6" fillId="0" borderId="17" xfId="1" applyFont="1" applyFill="1" applyBorder="1" applyAlignment="1">
      <alignment horizontal="right" vertical="center"/>
    </xf>
    <xf numFmtId="38" fontId="6" fillId="0" borderId="13" xfId="1" applyFont="1" applyFill="1" applyBorder="1" applyAlignment="1">
      <alignment horizontal="right" vertical="center"/>
    </xf>
    <xf numFmtId="38" fontId="6" fillId="0" borderId="10" xfId="1" applyFont="1" applyFill="1" applyBorder="1" applyAlignment="1">
      <alignment horizontal="right" vertical="center"/>
    </xf>
    <xf numFmtId="38" fontId="6" fillId="0" borderId="18" xfId="1" applyFont="1" applyFill="1" applyBorder="1" applyAlignment="1">
      <alignment horizontal="right" vertical="center"/>
    </xf>
    <xf numFmtId="38" fontId="19" fillId="0" borderId="18" xfId="1" applyFont="1" applyFill="1" applyBorder="1" applyAlignment="1">
      <alignment horizontal="right" vertical="center"/>
    </xf>
    <xf numFmtId="38" fontId="19" fillId="0" borderId="23" xfId="1" applyFont="1" applyFill="1" applyBorder="1" applyAlignment="1">
      <alignment horizontal="right" vertical="center"/>
    </xf>
    <xf numFmtId="38" fontId="19" fillId="0" borderId="17" xfId="1" applyFont="1" applyFill="1" applyBorder="1" applyAlignment="1">
      <alignment horizontal="right" vertical="center"/>
    </xf>
    <xf numFmtId="38" fontId="6" fillId="0" borderId="23" xfId="1" applyFont="1" applyFill="1" applyBorder="1" applyAlignment="1">
      <alignment horizontal="right" vertical="center"/>
    </xf>
    <xf numFmtId="38" fontId="6" fillId="0" borderId="54" xfId="1" applyFont="1" applyFill="1" applyBorder="1" applyAlignment="1">
      <alignment vertical="center"/>
    </xf>
    <xf numFmtId="38" fontId="6" fillId="0" borderId="44" xfId="1" applyFont="1" applyFill="1" applyBorder="1" applyAlignment="1">
      <alignment vertical="center"/>
    </xf>
    <xf numFmtId="38" fontId="6" fillId="0" borderId="46" xfId="1" applyFont="1" applyFill="1" applyBorder="1" applyAlignment="1">
      <alignment vertical="center"/>
    </xf>
    <xf numFmtId="38" fontId="1" fillId="0" borderId="46" xfId="1" applyFont="1" applyFill="1" applyBorder="1" applyAlignment="1">
      <alignment vertical="center"/>
    </xf>
    <xf numFmtId="38" fontId="19" fillId="0" borderId="59" xfId="1" applyFont="1" applyFill="1" applyBorder="1" applyAlignment="1">
      <alignment horizontal="right" vertical="center"/>
    </xf>
    <xf numFmtId="38" fontId="19" fillId="0" borderId="15" xfId="1" applyFont="1" applyFill="1" applyBorder="1" applyAlignment="1">
      <alignment horizontal="right" vertical="center"/>
    </xf>
    <xf numFmtId="38" fontId="1" fillId="0" borderId="21" xfId="1" applyFont="1" applyBorder="1" applyAlignment="1">
      <alignment horizontal="center" vertical="center"/>
    </xf>
    <xf numFmtId="38" fontId="1" fillId="0" borderId="70" xfId="1" applyFont="1" applyBorder="1" applyAlignment="1">
      <alignment horizontal="center" vertical="center"/>
    </xf>
    <xf numFmtId="38" fontId="1" fillId="0" borderId="14" xfId="1" applyFont="1" applyFill="1" applyBorder="1" applyAlignment="1">
      <alignment horizontal="right" vertical="center"/>
    </xf>
    <xf numFmtId="38" fontId="1" fillId="0" borderId="21" xfId="1" applyFont="1" applyBorder="1" applyAlignment="1" applyProtection="1">
      <alignment horizontal="center" vertical="center"/>
      <protection locked="0"/>
    </xf>
    <xf numFmtId="38" fontId="19" fillId="0" borderId="21" xfId="1" applyFont="1" applyBorder="1" applyAlignment="1" applyProtection="1">
      <alignment vertical="center"/>
      <protection locked="0"/>
    </xf>
    <xf numFmtId="0" fontId="3" fillId="0" borderId="0" xfId="0" applyFont="1" applyAlignment="1">
      <alignment horizontal="left" vertical="center" wrapText="1"/>
    </xf>
    <xf numFmtId="0" fontId="0" fillId="0" borderId="59" xfId="0" applyBorder="1" applyAlignment="1">
      <alignment horizontal="left" vertical="center" justifyLastLine="1"/>
    </xf>
    <xf numFmtId="38" fontId="19" fillId="0" borderId="14" xfId="1" applyFont="1" applyBorder="1" applyAlignment="1">
      <alignment horizontal="right" vertical="center"/>
    </xf>
    <xf numFmtId="0" fontId="0" fillId="0" borderId="14" xfId="0" applyBorder="1" applyAlignment="1">
      <alignment horizontal="left" vertical="center" justifyLastLine="1"/>
    </xf>
    <xf numFmtId="38" fontId="19" fillId="0" borderId="14" xfId="1" applyFont="1" applyFill="1" applyBorder="1" applyAlignment="1">
      <alignment horizontal="right" vertical="center"/>
    </xf>
    <xf numFmtId="38" fontId="19" fillId="0" borderId="0" xfId="1" applyFont="1" applyBorder="1" applyAlignment="1">
      <alignment horizontal="right" vertical="center"/>
    </xf>
    <xf numFmtId="38" fontId="19" fillId="0" borderId="0" xfId="1" applyFont="1" applyFill="1" applyBorder="1" applyAlignment="1">
      <alignment horizontal="right" vertical="center"/>
    </xf>
    <xf numFmtId="0" fontId="6" fillId="0" borderId="5" xfId="0" applyFont="1" applyBorder="1" applyAlignment="1">
      <alignment horizontal="right" vertical="center" justifyLastLine="1"/>
    </xf>
    <xf numFmtId="0" fontId="19" fillId="0" borderId="0" xfId="0" applyFont="1" applyAlignment="1" applyProtection="1">
      <alignment vertical="center"/>
      <protection locked="0"/>
    </xf>
    <xf numFmtId="0" fontId="19" fillId="0" borderId="21" xfId="0" applyFont="1" applyBorder="1" applyAlignment="1">
      <alignment vertical="center"/>
    </xf>
    <xf numFmtId="0" fontId="19" fillId="0" borderId="33" xfId="0" applyFont="1" applyBorder="1" applyAlignment="1">
      <alignment vertical="center"/>
    </xf>
    <xf numFmtId="0" fontId="6" fillId="0" borderId="21" xfId="0" applyFont="1" applyBorder="1" applyAlignment="1">
      <alignment vertical="center"/>
    </xf>
    <xf numFmtId="0" fontId="6" fillId="0" borderId="33" xfId="0" applyFont="1" applyBorder="1" applyAlignment="1">
      <alignment vertical="center"/>
    </xf>
    <xf numFmtId="0" fontId="6" fillId="0" borderId="32" xfId="0" applyFont="1" applyBorder="1" applyAlignment="1">
      <alignment vertical="center"/>
    </xf>
    <xf numFmtId="182" fontId="3" fillId="0" borderId="49" xfId="0" applyNumberFormat="1" applyFont="1" applyBorder="1" applyAlignment="1">
      <alignment horizontal="center" vertical="center" wrapText="1" justifyLastLine="1"/>
    </xf>
    <xf numFmtId="0" fontId="3" fillId="0" borderId="49" xfId="0" applyFont="1" applyBorder="1" applyAlignment="1">
      <alignment horizontal="distributed" vertical="center" wrapText="1" justifyLastLine="1"/>
    </xf>
    <xf numFmtId="0" fontId="5" fillId="0" borderId="49" xfId="0" applyFont="1" applyBorder="1" applyAlignment="1">
      <alignment horizontal="distributed" vertical="center" wrapText="1" justifyLastLine="1"/>
    </xf>
    <xf numFmtId="0" fontId="44" fillId="0" borderId="0" xfId="0" applyFont="1" applyAlignment="1">
      <alignment horizontal="left" vertical="center" wrapText="1"/>
    </xf>
    <xf numFmtId="0" fontId="5" fillId="0" borderId="0" xfId="0" applyFont="1" applyAlignment="1">
      <alignment horizontal="left" vertical="top" wrapText="1"/>
    </xf>
    <xf numFmtId="0" fontId="50" fillId="0" borderId="19" xfId="0" applyFont="1" applyBorder="1" applyAlignment="1">
      <alignment horizontal="center" vertical="center"/>
    </xf>
    <xf numFmtId="0" fontId="4" fillId="0" borderId="33" xfId="0" applyFont="1" applyBorder="1" applyAlignment="1">
      <alignment vertical="center"/>
    </xf>
    <xf numFmtId="38" fontId="0" fillId="0" borderId="0" xfId="1" applyFont="1" applyBorder="1" applyAlignment="1">
      <alignment vertical="center"/>
    </xf>
    <xf numFmtId="0" fontId="5" fillId="0" borderId="0" xfId="0" applyFont="1" applyAlignment="1">
      <alignment horizontal="center" vertical="center"/>
    </xf>
    <xf numFmtId="0" fontId="0" fillId="0" borderId="17" xfId="0" applyBorder="1" applyAlignment="1">
      <alignment horizontal="left" vertical="center" shrinkToFit="1"/>
    </xf>
    <xf numFmtId="49" fontId="40" fillId="0" borderId="0" xfId="0" applyNumberFormat="1" applyFont="1" applyAlignment="1">
      <alignment horizontal="center" vertical="center"/>
    </xf>
    <xf numFmtId="0" fontId="40" fillId="0" borderId="0" xfId="0" applyFont="1" applyAlignment="1">
      <alignment horizontal="right" vertical="center"/>
    </xf>
    <xf numFmtId="176" fontId="40" fillId="0" borderId="0" xfId="1" applyNumberFormat="1" applyFont="1" applyBorder="1" applyAlignment="1">
      <alignment horizontal="right" vertical="center"/>
    </xf>
    <xf numFmtId="176" fontId="40" fillId="0" borderId="0" xfId="0" applyNumberFormat="1" applyFont="1" applyAlignment="1">
      <alignment horizontal="right" vertical="center"/>
    </xf>
    <xf numFmtId="38" fontId="40" fillId="0" borderId="0" xfId="0" applyNumberFormat="1" applyFont="1" applyAlignment="1">
      <alignment horizontal="right" vertical="center"/>
    </xf>
    <xf numFmtId="177" fontId="40" fillId="0" borderId="0" xfId="0" applyNumberFormat="1" applyFont="1"/>
    <xf numFmtId="0" fontId="4" fillId="0" borderId="24" xfId="0" applyFont="1" applyBorder="1" applyAlignment="1">
      <alignment horizontal="center" vertical="center" justifyLastLine="1"/>
    </xf>
    <xf numFmtId="49" fontId="4" fillId="0" borderId="11" xfId="0" applyNumberFormat="1" applyFont="1" applyBorder="1" applyAlignment="1">
      <alignment horizontal="center" vertical="center" justifyLastLine="1"/>
    </xf>
    <xf numFmtId="49" fontId="4" fillId="0" borderId="50" xfId="0" applyNumberFormat="1" applyFont="1" applyBorder="1" applyAlignment="1">
      <alignment horizontal="center" vertical="center" justifyLastLine="1"/>
    </xf>
    <xf numFmtId="49" fontId="4" fillId="0" borderId="49" xfId="0" applyNumberFormat="1" applyFont="1" applyBorder="1" applyAlignment="1">
      <alignment horizontal="distributed" vertical="center" justifyLastLine="1"/>
    </xf>
    <xf numFmtId="49" fontId="4" fillId="0" borderId="22" xfId="0" applyNumberFormat="1" applyFont="1" applyBorder="1" applyAlignment="1">
      <alignment horizontal="left" vertical="center" justifyLastLine="1"/>
    </xf>
    <xf numFmtId="177" fontId="4" fillId="0" borderId="23" xfId="1" applyNumberFormat="1" applyFont="1" applyFill="1" applyBorder="1" applyAlignment="1">
      <alignment horizontal="right" vertical="center"/>
    </xf>
    <xf numFmtId="177" fontId="4" fillId="0" borderId="44" xfId="1" applyNumberFormat="1" applyFont="1" applyFill="1" applyBorder="1" applyAlignment="1">
      <alignment horizontal="right" vertical="center"/>
    </xf>
    <xf numFmtId="177" fontId="4" fillId="0" borderId="51" xfId="1" applyNumberFormat="1" applyFont="1" applyFill="1" applyBorder="1" applyAlignment="1">
      <alignment horizontal="right" vertical="center"/>
    </xf>
    <xf numFmtId="0" fontId="4" fillId="0" borderId="8" xfId="0" applyFont="1" applyBorder="1" applyAlignment="1">
      <alignment horizontal="left" vertical="center" justifyLastLine="1"/>
    </xf>
    <xf numFmtId="177" fontId="4" fillId="0" borderId="17" xfId="1" applyNumberFormat="1" applyFont="1" applyFill="1" applyBorder="1" applyAlignment="1">
      <alignment horizontal="right" vertical="center"/>
    </xf>
    <xf numFmtId="177" fontId="4" fillId="0" borderId="54" xfId="1" applyNumberFormat="1" applyFont="1" applyFill="1" applyBorder="1" applyAlignment="1">
      <alignment horizontal="right" vertical="center"/>
    </xf>
    <xf numFmtId="49" fontId="4" fillId="0" borderId="8" xfId="0" applyNumberFormat="1" applyFont="1" applyBorder="1" applyAlignment="1">
      <alignment horizontal="left" vertical="center" justifyLastLine="1"/>
    </xf>
    <xf numFmtId="177" fontId="4" fillId="0" borderId="15" xfId="1" applyNumberFormat="1" applyFont="1" applyFill="1" applyBorder="1" applyAlignment="1">
      <alignment horizontal="right" vertical="center"/>
    </xf>
    <xf numFmtId="177" fontId="4" fillId="0" borderId="56" xfId="1" applyNumberFormat="1" applyFont="1" applyFill="1" applyBorder="1" applyAlignment="1">
      <alignment horizontal="right" vertical="center"/>
    </xf>
    <xf numFmtId="177" fontId="4" fillId="0" borderId="53" xfId="1" applyNumberFormat="1" applyFont="1" applyFill="1" applyBorder="1" applyAlignment="1">
      <alignment horizontal="right" vertical="center"/>
    </xf>
    <xf numFmtId="49" fontId="4" fillId="0" borderId="9" xfId="0" applyNumberFormat="1" applyFont="1" applyBorder="1" applyAlignment="1">
      <alignment horizontal="left" vertical="center" justifyLastLine="1"/>
    </xf>
    <xf numFmtId="177" fontId="4" fillId="0" borderId="57" xfId="1" applyNumberFormat="1" applyFont="1" applyFill="1" applyBorder="1" applyAlignment="1">
      <alignment horizontal="right" vertical="center"/>
    </xf>
    <xf numFmtId="49" fontId="4" fillId="0" borderId="7" xfId="0" applyNumberFormat="1" applyFont="1" applyBorder="1" applyAlignment="1">
      <alignment horizontal="center" vertical="center" justifyLastLine="1"/>
    </xf>
    <xf numFmtId="177" fontId="4" fillId="0" borderId="11" xfId="1" applyNumberFormat="1" applyFont="1" applyFill="1" applyBorder="1" applyAlignment="1">
      <alignment horizontal="right" vertical="center"/>
    </xf>
    <xf numFmtId="177" fontId="4" fillId="0" borderId="50" xfId="1" applyNumberFormat="1" applyFont="1" applyFill="1" applyBorder="1" applyAlignment="1">
      <alignment horizontal="right" vertical="center"/>
    </xf>
    <xf numFmtId="177" fontId="4" fillId="0" borderId="47" xfId="1" applyNumberFormat="1" applyFont="1" applyFill="1" applyBorder="1" applyAlignment="1">
      <alignment horizontal="right" vertical="center"/>
    </xf>
    <xf numFmtId="177" fontId="3" fillId="0" borderId="0" xfId="1" applyNumberFormat="1" applyFont="1" applyFill="1" applyBorder="1" applyAlignment="1">
      <alignment horizontal="right" vertical="center"/>
    </xf>
    <xf numFmtId="177" fontId="3" fillId="0" borderId="0" xfId="0" applyNumberFormat="1" applyFont="1"/>
    <xf numFmtId="177" fontId="3" fillId="0" borderId="0" xfId="1" applyNumberFormat="1" applyFont="1" applyFill="1" applyBorder="1" applyAlignment="1">
      <alignment horizontal="left" vertical="center"/>
    </xf>
    <xf numFmtId="0" fontId="3" fillId="0" borderId="0" xfId="0" applyFont="1" applyAlignment="1">
      <alignment horizontal="right" vertical="center"/>
    </xf>
    <xf numFmtId="49" fontId="3" fillId="0" borderId="0" xfId="0" applyNumberFormat="1" applyFont="1" applyAlignment="1">
      <alignment horizontal="left" justifyLastLine="1"/>
    </xf>
    <xf numFmtId="38" fontId="21" fillId="0" borderId="54" xfId="1" applyFont="1" applyFill="1" applyBorder="1" applyAlignment="1" applyProtection="1">
      <alignment horizontal="right" vertical="center"/>
      <protection locked="0"/>
    </xf>
    <xf numFmtId="38" fontId="2" fillId="0" borderId="16" xfId="1" applyFont="1" applyFill="1" applyBorder="1" applyAlignment="1">
      <alignment horizontal="left" vertical="center"/>
    </xf>
    <xf numFmtId="38" fontId="1" fillId="0" borderId="23" xfId="1" applyFont="1" applyFill="1" applyBorder="1" applyAlignment="1">
      <alignment vertical="center"/>
    </xf>
    <xf numFmtId="38" fontId="1" fillId="0" borderId="17" xfId="1" applyFont="1" applyFill="1" applyBorder="1" applyAlignment="1">
      <alignment vertical="center"/>
    </xf>
    <xf numFmtId="38" fontId="2" fillId="0" borderId="19" xfId="1" applyFont="1" applyFill="1" applyBorder="1" applyAlignment="1">
      <alignment horizontal="left" vertical="center"/>
    </xf>
    <xf numFmtId="0" fontId="1" fillId="0" borderId="6" xfId="0" applyFont="1" applyBorder="1" applyAlignment="1">
      <alignment horizontal="left" vertical="center" justifyLastLine="1"/>
    </xf>
    <xf numFmtId="38" fontId="2" fillId="0" borderId="20" xfId="1" applyFont="1" applyBorder="1" applyAlignment="1">
      <alignment horizontal="center" vertical="center"/>
    </xf>
    <xf numFmtId="0" fontId="1" fillId="0" borderId="4" xfId="0" applyFont="1" applyBorder="1" applyAlignment="1">
      <alignment horizontal="left" vertical="center" justifyLastLine="1"/>
    </xf>
    <xf numFmtId="38" fontId="1" fillId="0" borderId="4" xfId="1" applyFont="1" applyFill="1" applyBorder="1" applyAlignment="1">
      <alignment vertical="center"/>
    </xf>
    <xf numFmtId="38" fontId="1" fillId="0" borderId="0" xfId="1" applyFont="1" applyFill="1" applyBorder="1" applyAlignment="1">
      <alignment vertical="center"/>
    </xf>
    <xf numFmtId="38" fontId="2" fillId="0" borderId="19" xfId="1" applyFont="1" applyFill="1" applyBorder="1" applyAlignment="1">
      <alignment horizontal="center" vertical="center"/>
    </xf>
    <xf numFmtId="38" fontId="1" fillId="0" borderId="26" xfId="1" applyFont="1" applyBorder="1" applyAlignment="1">
      <alignment vertical="center"/>
    </xf>
    <xf numFmtId="0" fontId="1" fillId="0" borderId="0" xfId="0" applyFont="1" applyAlignment="1" applyProtection="1">
      <alignment horizontal="left" vertical="center" justifyLastLine="1"/>
      <protection locked="0"/>
    </xf>
    <xf numFmtId="0" fontId="1" fillId="0" borderId="0" xfId="0" applyFont="1" applyAlignment="1" applyProtection="1">
      <alignment horizontal="left"/>
      <protection locked="0"/>
    </xf>
    <xf numFmtId="38" fontId="1" fillId="0" borderId="0" xfId="1" applyFont="1" applyBorder="1" applyAlignment="1" applyProtection="1">
      <protection locked="0"/>
    </xf>
    <xf numFmtId="0" fontId="1" fillId="0" borderId="0" xfId="0" applyFont="1"/>
    <xf numFmtId="38" fontId="1" fillId="0" borderId="22" xfId="1" applyFont="1" applyBorder="1" applyAlignment="1" applyProtection="1">
      <alignment horizontal="right" vertical="center"/>
      <protection locked="0"/>
    </xf>
    <xf numFmtId="0" fontId="1" fillId="0" borderId="5" xfId="0" applyFont="1" applyBorder="1" applyAlignment="1">
      <alignment horizontal="distributed" vertical="center" justifyLastLine="1"/>
    </xf>
    <xf numFmtId="38" fontId="1" fillId="0" borderId="26" xfId="1" applyFont="1" applyFill="1" applyBorder="1" applyAlignment="1">
      <alignment vertical="center"/>
    </xf>
    <xf numFmtId="0" fontId="30" fillId="0" borderId="0" xfId="0" applyFont="1" applyAlignment="1">
      <alignment horizontal="center" vertical="center"/>
    </xf>
    <xf numFmtId="0" fontId="3" fillId="0" borderId="0" xfId="0" applyFont="1" applyAlignment="1">
      <alignment horizontal="left" vertical="center" wrapText="1"/>
    </xf>
    <xf numFmtId="0" fontId="10" fillId="0" borderId="0" xfId="0" applyFont="1" applyAlignment="1">
      <alignment vertical="center" wrapText="1"/>
    </xf>
    <xf numFmtId="0" fontId="31" fillId="0" borderId="0" xfId="0" applyFont="1" applyAlignment="1">
      <alignment vertical="center" wrapText="1"/>
    </xf>
    <xf numFmtId="0" fontId="11" fillId="0" borderId="0" xfId="0" applyFont="1" applyAlignment="1">
      <alignment vertical="center" wrapText="1"/>
    </xf>
    <xf numFmtId="0" fontId="10" fillId="0" borderId="0" xfId="0" applyFont="1" applyAlignment="1">
      <alignment horizontal="left" vertical="center"/>
    </xf>
    <xf numFmtId="0" fontId="31" fillId="0" borderId="0" xfId="0" applyFont="1" applyAlignment="1">
      <alignment horizontal="left" vertical="center"/>
    </xf>
    <xf numFmtId="0" fontId="5" fillId="0" borderId="0" xfId="0" applyFont="1" applyAlignment="1">
      <alignment horizontal="left" vertical="top" wrapText="1"/>
    </xf>
    <xf numFmtId="0" fontId="49" fillId="0" borderId="0" xfId="0" applyFont="1" applyAlignment="1">
      <alignment horizontal="left" vertical="center" wrapText="1"/>
    </xf>
    <xf numFmtId="49" fontId="51" fillId="0" borderId="0" xfId="0" applyNumberFormat="1" applyFont="1" applyAlignment="1">
      <alignment horizontal="center" vertical="center"/>
    </xf>
    <xf numFmtId="49" fontId="40" fillId="0" borderId="0" xfId="0" applyNumberFormat="1" applyFont="1" applyAlignment="1">
      <alignment horizontal="center" vertical="center"/>
    </xf>
    <xf numFmtId="0" fontId="0" fillId="0" borderId="35"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49" fontId="0" fillId="0" borderId="5" xfId="0" applyNumberFormat="1" applyBorder="1" applyAlignment="1">
      <alignment horizontal="right" vertical="center"/>
    </xf>
    <xf numFmtId="0" fontId="6" fillId="0" borderId="5" xfId="0" applyFont="1" applyBorder="1" applyAlignment="1">
      <alignment horizontal="right" vertical="center"/>
    </xf>
    <xf numFmtId="177" fontId="20" fillId="0" borderId="35" xfId="1" applyNumberFormat="1" applyFont="1" applyBorder="1" applyAlignment="1">
      <alignment horizontal="right" vertical="center"/>
    </xf>
    <xf numFmtId="177" fontId="20" fillId="0" borderId="72" xfId="1" applyNumberFormat="1" applyFont="1" applyBorder="1" applyAlignment="1">
      <alignment horizontal="right" vertical="center"/>
    </xf>
    <xf numFmtId="0" fontId="0" fillId="0" borderId="6" xfId="0" applyBorder="1" applyAlignment="1" applyProtection="1">
      <alignment vertical="center"/>
      <protection locked="0"/>
    </xf>
    <xf numFmtId="0" fontId="0" fillId="0" borderId="10" xfId="0" applyBorder="1" applyAlignment="1" applyProtection="1">
      <alignment vertical="center"/>
      <protection locked="0"/>
    </xf>
    <xf numFmtId="0" fontId="6" fillId="0" borderId="46" xfId="0" applyFont="1" applyBorder="1" applyAlignment="1">
      <alignment horizontal="center" vertical="center"/>
    </xf>
    <xf numFmtId="0" fontId="0" fillId="0" borderId="35" xfId="0" applyBorder="1" applyAlignment="1">
      <alignment vertical="center"/>
    </xf>
    <xf numFmtId="0" fontId="0" fillId="0" borderId="13" xfId="0" applyBorder="1" applyAlignment="1">
      <alignment vertical="center"/>
    </xf>
    <xf numFmtId="180" fontId="6" fillId="0" borderId="46" xfId="0" applyNumberFormat="1" applyFont="1" applyBorder="1" applyAlignment="1">
      <alignment horizontal="left" vertical="center"/>
    </xf>
    <xf numFmtId="0" fontId="6" fillId="0" borderId="35" xfId="0" applyFont="1" applyBorder="1" applyAlignment="1">
      <alignment vertical="center"/>
    </xf>
    <xf numFmtId="177" fontId="20" fillId="0" borderId="6" xfId="1" applyNumberFormat="1" applyFont="1" applyBorder="1" applyAlignment="1">
      <alignment horizontal="right" vertical="center"/>
    </xf>
    <xf numFmtId="177" fontId="20" fillId="0" borderId="34" xfId="1" applyNumberFormat="1" applyFont="1" applyBorder="1" applyAlignment="1">
      <alignment horizontal="right" vertical="center"/>
    </xf>
    <xf numFmtId="0" fontId="20" fillId="0" borderId="3" xfId="0" applyFont="1" applyBorder="1" applyAlignment="1" applyProtection="1">
      <alignment horizontal="center" vertical="center"/>
      <protection locked="0"/>
    </xf>
    <xf numFmtId="0" fontId="20" fillId="0" borderId="34" xfId="0" applyFont="1" applyBorder="1" applyAlignment="1" applyProtection="1">
      <alignment horizontal="center" vertical="center"/>
      <protection locked="0"/>
    </xf>
    <xf numFmtId="0" fontId="6" fillId="2" borderId="67" xfId="0" applyFont="1" applyFill="1" applyBorder="1" applyAlignment="1">
      <alignment horizontal="distributed" vertical="center" justifyLastLine="1"/>
    </xf>
    <xf numFmtId="0" fontId="6" fillId="2" borderId="47" xfId="0" applyFont="1" applyFill="1" applyBorder="1" applyAlignment="1">
      <alignment horizontal="distributed" vertical="center" justifyLastLine="1"/>
    </xf>
    <xf numFmtId="0" fontId="6" fillId="0" borderId="54" xfId="0" applyFont="1" applyBorder="1" applyAlignment="1">
      <alignment horizontal="left" vertical="center"/>
    </xf>
    <xf numFmtId="0" fontId="0" fillId="0" borderId="6" xfId="0" applyBorder="1" applyAlignment="1">
      <alignment vertical="center"/>
    </xf>
    <xf numFmtId="0" fontId="6" fillId="2" borderId="9" xfId="0" applyFont="1" applyFill="1" applyBorder="1" applyAlignment="1">
      <alignment horizontal="distributed" vertical="center" justifyLastLine="1"/>
    </xf>
    <xf numFmtId="0" fontId="6" fillId="2" borderId="48" xfId="0" applyFont="1" applyFill="1" applyBorder="1" applyAlignment="1">
      <alignment horizontal="distributed" vertical="center" justifyLastLine="1"/>
    </xf>
    <xf numFmtId="0" fontId="0" fillId="0" borderId="2" xfId="0" applyBorder="1" applyAlignment="1" applyProtection="1">
      <alignment vertical="center"/>
      <protection locked="0"/>
    </xf>
    <xf numFmtId="0" fontId="0" fillId="0" borderId="2" xfId="0" applyBorder="1" applyAlignment="1" applyProtection="1">
      <alignment horizontal="left" vertical="center"/>
      <protection locked="0"/>
    </xf>
    <xf numFmtId="0" fontId="0" fillId="0" borderId="48" xfId="0" applyBorder="1" applyAlignment="1" applyProtection="1">
      <alignment horizontal="left" vertical="center"/>
      <protection locked="0"/>
    </xf>
    <xf numFmtId="181" fontId="0" fillId="0" borderId="2" xfId="0" applyNumberFormat="1" applyBorder="1" applyAlignment="1" applyProtection="1">
      <alignment horizontal="center" vertical="center"/>
      <protection locked="0"/>
    </xf>
    <xf numFmtId="181" fontId="6" fillId="0" borderId="48" xfId="0" applyNumberFormat="1" applyFont="1" applyBorder="1" applyAlignment="1" applyProtection="1">
      <alignment horizontal="center" vertical="center"/>
      <protection locked="0"/>
    </xf>
    <xf numFmtId="0" fontId="6" fillId="2" borderId="1" xfId="0" applyFont="1" applyFill="1" applyBorder="1" applyAlignment="1">
      <alignment horizontal="distributed" vertical="center" justifyLastLine="1"/>
    </xf>
    <xf numFmtId="0" fontId="6" fillId="2" borderId="35" xfId="0" applyFont="1" applyFill="1" applyBorder="1" applyAlignment="1">
      <alignment horizontal="distributed" vertical="center" justifyLastLine="1"/>
    </xf>
    <xf numFmtId="0" fontId="6" fillId="2" borderId="72" xfId="0" applyFont="1" applyFill="1" applyBorder="1" applyAlignment="1">
      <alignment horizontal="distributed" vertical="center" justifyLastLine="1"/>
    </xf>
    <xf numFmtId="0" fontId="0" fillId="0" borderId="75" xfId="0" applyBorder="1" applyAlignment="1">
      <alignment horizontal="right" vertical="center" justifyLastLine="1"/>
    </xf>
    <xf numFmtId="0" fontId="0" fillId="0" borderId="59" xfId="0" applyBorder="1" applyAlignment="1">
      <alignment horizontal="right" vertical="center" justifyLastLine="1"/>
    </xf>
    <xf numFmtId="0" fontId="0" fillId="0" borderId="76" xfId="0" applyBorder="1" applyAlignment="1">
      <alignment horizontal="right" vertical="center" justifyLastLine="1"/>
    </xf>
    <xf numFmtId="0" fontId="0" fillId="0" borderId="26" xfId="0" applyBorder="1" applyAlignment="1">
      <alignment horizontal="right" vertical="center" justifyLastLine="1"/>
    </xf>
    <xf numFmtId="38" fontId="1" fillId="0" borderId="59" xfId="1" applyFont="1" applyBorder="1" applyAlignment="1">
      <alignment horizontal="right" vertical="center"/>
    </xf>
    <xf numFmtId="38" fontId="1" fillId="0" borderId="26" xfId="1" applyFont="1" applyBorder="1" applyAlignment="1">
      <alignment horizontal="right" vertical="center"/>
    </xf>
    <xf numFmtId="38" fontId="21" fillId="0" borderId="40" xfId="1" applyFont="1" applyBorder="1" applyAlignment="1">
      <alignment horizontal="right" vertical="center"/>
    </xf>
    <xf numFmtId="38" fontId="21" fillId="0" borderId="30" xfId="1" applyFont="1" applyBorder="1" applyAlignment="1">
      <alignment horizontal="right" vertical="center"/>
    </xf>
    <xf numFmtId="0" fontId="8" fillId="0" borderId="21" xfId="0" applyFont="1" applyBorder="1" applyAlignment="1">
      <alignment horizontal="left" vertical="center" wrapText="1"/>
    </xf>
    <xf numFmtId="0" fontId="8" fillId="0" borderId="0" xfId="0" applyFont="1" applyAlignment="1">
      <alignment horizontal="left" vertical="center" wrapText="1"/>
    </xf>
    <xf numFmtId="179" fontId="20" fillId="0" borderId="56" xfId="0" applyNumberFormat="1" applyFont="1" applyBorder="1" applyAlignment="1" applyProtection="1">
      <alignment horizontal="center" vertical="center" wrapText="1"/>
      <protection locked="0"/>
    </xf>
    <xf numFmtId="179" fontId="20" fillId="0" borderId="4" xfId="0" applyNumberFormat="1" applyFont="1" applyBorder="1" applyAlignment="1" applyProtection="1">
      <alignment horizontal="center" vertical="center" wrapText="1"/>
      <protection locked="0"/>
    </xf>
    <xf numFmtId="179" fontId="20" fillId="0" borderId="55" xfId="0" applyNumberFormat="1" applyFont="1" applyBorder="1" applyAlignment="1" applyProtection="1">
      <alignment horizontal="center" vertical="center" wrapText="1"/>
      <protection locked="0"/>
    </xf>
    <xf numFmtId="179" fontId="20" fillId="0" borderId="44" xfId="0" applyNumberFormat="1" applyFont="1" applyBorder="1" applyAlignment="1" applyProtection="1">
      <alignment horizontal="center" vertical="center" wrapText="1"/>
      <protection locked="0"/>
    </xf>
    <xf numFmtId="179" fontId="20" fillId="0" borderId="3" xfId="0" applyNumberFormat="1" applyFont="1" applyBorder="1" applyAlignment="1" applyProtection="1">
      <alignment horizontal="center" vertical="center" wrapText="1"/>
      <protection locked="0"/>
    </xf>
    <xf numFmtId="179" fontId="20" fillId="0" borderId="52" xfId="0" applyNumberFormat="1" applyFont="1" applyBorder="1" applyAlignment="1" applyProtection="1">
      <alignment horizontal="center" vertical="center" wrapText="1"/>
      <protection locked="0"/>
    </xf>
    <xf numFmtId="0" fontId="0" fillId="0" borderId="38" xfId="0" applyBorder="1" applyAlignment="1">
      <alignment horizontal="left" vertical="center"/>
    </xf>
    <xf numFmtId="0" fontId="7" fillId="0" borderId="2" xfId="0" applyFont="1" applyBorder="1" applyAlignment="1">
      <alignment vertical="center"/>
    </xf>
    <xf numFmtId="178" fontId="6" fillId="0" borderId="44" xfId="0" applyNumberFormat="1" applyFont="1" applyBorder="1" applyAlignment="1">
      <alignment horizontal="left" vertical="center"/>
    </xf>
    <xf numFmtId="0" fontId="0" fillId="0" borderId="3" xfId="0" applyBorder="1" applyAlignment="1">
      <alignment vertical="center"/>
    </xf>
    <xf numFmtId="178" fontId="0" fillId="0" borderId="38" xfId="0" applyNumberFormat="1" applyBorder="1" applyAlignment="1">
      <alignment horizontal="left" vertical="center"/>
    </xf>
    <xf numFmtId="0" fontId="0" fillId="0" borderId="2" xfId="0" applyBorder="1" applyAlignment="1">
      <alignment vertical="center"/>
    </xf>
    <xf numFmtId="0" fontId="6" fillId="2" borderId="13" xfId="0" applyFont="1" applyFill="1" applyBorder="1" applyAlignment="1">
      <alignment horizontal="distributed" vertical="center" justifyLastLine="1"/>
    </xf>
    <xf numFmtId="0" fontId="6" fillId="2" borderId="18" xfId="0" applyFont="1" applyFill="1" applyBorder="1" applyAlignment="1">
      <alignment horizontal="distributed" vertical="center" justifyLastLine="1"/>
    </xf>
    <xf numFmtId="0" fontId="6" fillId="2" borderId="60" xfId="0" applyFont="1" applyFill="1" applyBorder="1" applyAlignment="1">
      <alignment horizontal="distributed" vertical="center" justifyLastLine="1"/>
    </xf>
    <xf numFmtId="0" fontId="6" fillId="2" borderId="2" xfId="0" applyFont="1" applyFill="1" applyBorder="1" applyAlignment="1">
      <alignment horizontal="distributed" vertical="center" justifyLastLine="1"/>
    </xf>
    <xf numFmtId="38" fontId="0" fillId="0" borderId="2" xfId="1" applyFont="1" applyBorder="1" applyAlignment="1" applyProtection="1">
      <alignment horizontal="center" vertical="center"/>
      <protection locked="0"/>
    </xf>
    <xf numFmtId="38" fontId="6" fillId="0" borderId="63" xfId="1" applyFont="1" applyBorder="1" applyAlignment="1" applyProtection="1">
      <alignment horizontal="center" vertical="center"/>
      <protection locked="0"/>
    </xf>
    <xf numFmtId="0" fontId="10" fillId="0" borderId="0" xfId="0" applyFont="1" applyAlignment="1">
      <alignment horizontal="center" vertical="center"/>
    </xf>
    <xf numFmtId="0" fontId="6" fillId="0" borderId="35" xfId="0" applyFont="1" applyBorder="1" applyAlignment="1" applyProtection="1">
      <alignment horizontal="left" vertical="center"/>
      <protection locked="0"/>
    </xf>
    <xf numFmtId="0" fontId="9" fillId="0" borderId="6" xfId="0" applyFont="1" applyBorder="1" applyAlignment="1" applyProtection="1">
      <alignment horizontal="left" vertical="center"/>
      <protection locked="0"/>
    </xf>
    <xf numFmtId="179" fontId="20" fillId="0" borderId="56" xfId="0" applyNumberFormat="1" applyFont="1" applyBorder="1" applyAlignment="1" applyProtection="1">
      <alignment horizontal="center" vertical="center"/>
      <protection locked="0"/>
    </xf>
    <xf numFmtId="179" fontId="20" fillId="0" borderId="4" xfId="0" applyNumberFormat="1" applyFont="1" applyBorder="1" applyAlignment="1" applyProtection="1">
      <alignment horizontal="center" vertical="center"/>
      <protection locked="0"/>
    </xf>
    <xf numFmtId="179" fontId="20" fillId="0" borderId="55" xfId="0" applyNumberFormat="1" applyFont="1" applyBorder="1" applyAlignment="1" applyProtection="1">
      <alignment horizontal="center" vertical="center"/>
      <protection locked="0"/>
    </xf>
    <xf numFmtId="179" fontId="20" fillId="0" borderId="44" xfId="0" applyNumberFormat="1" applyFont="1" applyBorder="1" applyAlignment="1" applyProtection="1">
      <alignment horizontal="center" vertical="center"/>
      <protection locked="0"/>
    </xf>
    <xf numFmtId="179" fontId="20" fillId="0" borderId="3" xfId="0" applyNumberFormat="1" applyFont="1" applyBorder="1" applyAlignment="1" applyProtection="1">
      <alignment horizontal="center" vertical="center"/>
      <protection locked="0"/>
    </xf>
    <xf numFmtId="179" fontId="20" fillId="0" borderId="52" xfId="0" applyNumberFormat="1" applyFont="1" applyBorder="1" applyAlignment="1" applyProtection="1">
      <alignment horizontal="center" vertical="center"/>
      <protection locked="0"/>
    </xf>
    <xf numFmtId="0" fontId="9" fillId="0" borderId="54" xfId="0" applyFont="1" applyBorder="1" applyAlignment="1">
      <alignment horizontal="left" vertical="center"/>
    </xf>
    <xf numFmtId="0" fontId="9" fillId="0" borderId="6" xfId="0" applyFont="1" applyBorder="1" applyAlignment="1">
      <alignment vertical="center"/>
    </xf>
    <xf numFmtId="178" fontId="9" fillId="0" borderId="44" xfId="0" applyNumberFormat="1" applyFont="1" applyBorder="1" applyAlignment="1">
      <alignment horizontal="left" vertical="center"/>
    </xf>
    <xf numFmtId="0" fontId="9" fillId="0" borderId="3" xfId="0" applyFont="1" applyBorder="1" applyAlignment="1">
      <alignment vertical="center"/>
    </xf>
    <xf numFmtId="0" fontId="6" fillId="2" borderId="74" xfId="0" applyFont="1" applyFill="1" applyBorder="1" applyAlignment="1">
      <alignment horizontal="distributed" vertical="center" justifyLastLine="1"/>
    </xf>
    <xf numFmtId="0" fontId="6" fillId="2" borderId="27" xfId="0" applyFont="1" applyFill="1" applyBorder="1" applyAlignment="1">
      <alignment horizontal="distributed" vertical="center" justifyLastLine="1"/>
    </xf>
    <xf numFmtId="0" fontId="9" fillId="0" borderId="2" xfId="0" applyFont="1" applyBorder="1" applyAlignment="1">
      <alignment horizontal="left" vertical="center"/>
    </xf>
    <xf numFmtId="0" fontId="6" fillId="0" borderId="35" xfId="0" applyFont="1" applyBorder="1" applyAlignment="1">
      <alignment horizontal="center" vertical="center"/>
    </xf>
    <xf numFmtId="0" fontId="6" fillId="0" borderId="13" xfId="0" applyFont="1" applyBorder="1" applyAlignment="1">
      <alignment horizontal="center" vertical="center"/>
    </xf>
    <xf numFmtId="0" fontId="11" fillId="0" borderId="0" xfId="0" applyFont="1" applyAlignment="1">
      <alignment horizontal="left" vertical="center"/>
    </xf>
    <xf numFmtId="0" fontId="11" fillId="0" borderId="33" xfId="0" applyFont="1" applyBorder="1" applyAlignment="1">
      <alignment horizontal="left" vertical="center"/>
    </xf>
    <xf numFmtId="0" fontId="11" fillId="0" borderId="3" xfId="0" applyFont="1" applyBorder="1" applyAlignment="1">
      <alignment horizontal="left" vertical="center"/>
    </xf>
    <xf numFmtId="0" fontId="11" fillId="0" borderId="69" xfId="0" applyFont="1" applyBorder="1" applyAlignment="1">
      <alignment horizontal="left" vertical="center"/>
    </xf>
    <xf numFmtId="0" fontId="5" fillId="0" borderId="23" xfId="0" applyFont="1" applyBorder="1" applyAlignment="1">
      <alignment horizontal="left" vertical="center"/>
    </xf>
    <xf numFmtId="0" fontId="5" fillId="0" borderId="44" xfId="0" applyFont="1" applyBorder="1" applyAlignment="1">
      <alignment horizontal="left" vertical="center"/>
    </xf>
    <xf numFmtId="0" fontId="5" fillId="0" borderId="41" xfId="0" applyFont="1" applyBorder="1" applyAlignment="1">
      <alignment horizontal="left" vertical="center"/>
    </xf>
    <xf numFmtId="38" fontId="9" fillId="0" borderId="2" xfId="1" applyFont="1" applyBorder="1" applyAlignment="1" applyProtection="1">
      <alignment horizontal="center" vertical="center"/>
      <protection locked="0"/>
    </xf>
    <xf numFmtId="38" fontId="9" fillId="0" borderId="63" xfId="1" applyFont="1" applyBorder="1" applyAlignment="1" applyProtection="1">
      <alignment horizontal="center" vertical="center"/>
      <protection locked="0"/>
    </xf>
    <xf numFmtId="0" fontId="6" fillId="2" borderId="16" xfId="0" applyFont="1" applyFill="1" applyBorder="1" applyAlignment="1">
      <alignment horizontal="distributed" vertical="center" justifyLastLine="1"/>
    </xf>
    <xf numFmtId="0" fontId="9" fillId="0" borderId="2" xfId="0" applyFont="1" applyBorder="1" applyAlignment="1" applyProtection="1">
      <alignment horizontal="left" vertical="center"/>
      <protection locked="0"/>
    </xf>
    <xf numFmtId="0" fontId="9" fillId="0" borderId="2" xfId="0" applyFont="1" applyBorder="1" applyAlignment="1" applyProtection="1">
      <alignment vertical="center"/>
      <protection locked="0"/>
    </xf>
    <xf numFmtId="0" fontId="9" fillId="0" borderId="48" xfId="0" applyFont="1" applyBorder="1" applyAlignment="1" applyProtection="1">
      <alignment vertical="center"/>
      <protection locked="0"/>
    </xf>
    <xf numFmtId="0" fontId="9" fillId="0" borderId="6" xfId="0" applyFont="1" applyBorder="1" applyAlignment="1" applyProtection="1">
      <alignment vertical="center"/>
      <protection locked="0"/>
    </xf>
    <xf numFmtId="0" fontId="9" fillId="0" borderId="10" xfId="0" applyFont="1" applyBorder="1" applyAlignment="1" applyProtection="1">
      <alignment vertical="center"/>
      <protection locked="0"/>
    </xf>
    <xf numFmtId="0" fontId="9" fillId="0" borderId="2" xfId="0" applyFont="1" applyBorder="1" applyAlignment="1">
      <alignment vertical="center"/>
    </xf>
    <xf numFmtId="181" fontId="9" fillId="0" borderId="2" xfId="0" applyNumberFormat="1" applyFont="1" applyBorder="1" applyAlignment="1" applyProtection="1">
      <alignment horizontal="center" vertical="center"/>
      <protection locked="0"/>
    </xf>
    <xf numFmtId="181" fontId="9" fillId="0" borderId="48" xfId="0" applyNumberFormat="1" applyFont="1" applyBorder="1" applyAlignment="1" applyProtection="1">
      <alignment horizontal="center" vertical="center"/>
      <protection locked="0"/>
    </xf>
    <xf numFmtId="0" fontId="1" fillId="0" borderId="70" xfId="0" applyFont="1" applyBorder="1" applyAlignment="1">
      <alignment horizontal="left" vertical="center"/>
    </xf>
    <xf numFmtId="0" fontId="1" fillId="0" borderId="58" xfId="0" applyFont="1" applyBorder="1" applyAlignment="1">
      <alignment horizontal="left" vertical="center"/>
    </xf>
    <xf numFmtId="0" fontId="1" fillId="0" borderId="21" xfId="0" applyFont="1" applyBorder="1" applyAlignment="1">
      <alignment horizontal="left" vertical="center"/>
    </xf>
    <xf numFmtId="0" fontId="1" fillId="0" borderId="73" xfId="0" applyFont="1" applyBorder="1" applyAlignment="1">
      <alignment horizontal="left" vertical="center"/>
    </xf>
    <xf numFmtId="0" fontId="0" fillId="2" borderId="40" xfId="0" applyFill="1" applyBorder="1" applyAlignment="1">
      <alignment horizontal="distributed" vertical="center" justifyLastLine="1"/>
    </xf>
    <xf numFmtId="0" fontId="6" fillId="2" borderId="30" xfId="0" applyFont="1" applyFill="1" applyBorder="1" applyAlignment="1">
      <alignment horizontal="distributed" vertical="center" justifyLastLine="1"/>
    </xf>
    <xf numFmtId="0" fontId="0" fillId="2" borderId="70" xfId="0" applyFill="1" applyBorder="1" applyAlignment="1">
      <alignment horizontal="center" vertical="center" justifyLastLine="1"/>
    </xf>
    <xf numFmtId="0" fontId="6" fillId="2" borderId="58" xfId="0" applyFont="1" applyFill="1" applyBorder="1" applyAlignment="1">
      <alignment horizontal="center" vertical="center" justifyLastLine="1"/>
    </xf>
    <xf numFmtId="0" fontId="6" fillId="2" borderId="7" xfId="0" applyFont="1" applyFill="1" applyBorder="1" applyAlignment="1">
      <alignment horizontal="center" vertical="center" justifyLastLine="1"/>
    </xf>
    <xf numFmtId="0" fontId="6" fillId="2" borderId="25" xfId="0" applyFont="1" applyFill="1" applyBorder="1" applyAlignment="1">
      <alignment horizontal="center" vertical="center" justifyLastLine="1"/>
    </xf>
    <xf numFmtId="0" fontId="6" fillId="0" borderId="13" xfId="0" applyFont="1" applyBorder="1" applyAlignment="1" applyProtection="1">
      <alignment horizontal="left" vertical="center"/>
      <protection locked="0"/>
    </xf>
    <xf numFmtId="0" fontId="9" fillId="0" borderId="10" xfId="0" applyFont="1" applyBorder="1" applyAlignment="1" applyProtection="1">
      <alignment horizontal="left" vertical="center"/>
      <protection locked="0"/>
    </xf>
    <xf numFmtId="178" fontId="9" fillId="0" borderId="38" xfId="0" applyNumberFormat="1" applyFont="1" applyBorder="1" applyAlignment="1">
      <alignment horizontal="left" vertical="center"/>
    </xf>
    <xf numFmtId="0" fontId="9" fillId="0" borderId="38" xfId="0" applyFont="1" applyBorder="1" applyAlignment="1">
      <alignment horizontal="left" vertical="center"/>
    </xf>
    <xf numFmtId="0" fontId="1" fillId="2" borderId="74" xfId="0" applyFont="1" applyFill="1" applyBorder="1" applyAlignment="1">
      <alignment horizontal="distributed" vertical="center" justifyLastLine="1"/>
    </xf>
    <xf numFmtId="0" fontId="1" fillId="2" borderId="27" xfId="0" applyFont="1" applyFill="1" applyBorder="1" applyAlignment="1">
      <alignment horizontal="distributed" vertical="center" justifyLastLine="1"/>
    </xf>
    <xf numFmtId="0" fontId="1" fillId="2" borderId="16" xfId="0" applyFont="1" applyFill="1" applyBorder="1" applyAlignment="1">
      <alignment horizontal="distributed" vertical="center" justifyLastLine="1"/>
    </xf>
    <xf numFmtId="0" fontId="1" fillId="2" borderId="18" xfId="0" applyFont="1" applyFill="1" applyBorder="1" applyAlignment="1">
      <alignment horizontal="distributed" vertical="center" justifyLastLine="1"/>
    </xf>
    <xf numFmtId="0" fontId="1" fillId="2" borderId="60" xfId="0" applyFont="1" applyFill="1" applyBorder="1" applyAlignment="1">
      <alignment horizontal="distributed" vertical="center" justifyLastLine="1"/>
    </xf>
    <xf numFmtId="0" fontId="5" fillId="0" borderId="6" xfId="0" applyFont="1" applyBorder="1" applyAlignment="1">
      <alignment horizontal="left" vertical="center"/>
    </xf>
    <xf numFmtId="0" fontId="5" fillId="0" borderId="34" xfId="0" applyFont="1" applyBorder="1" applyAlignment="1">
      <alignment horizontal="left" vertical="center"/>
    </xf>
    <xf numFmtId="0" fontId="8" fillId="0" borderId="0" xfId="0" applyFont="1" applyAlignment="1">
      <alignment horizontal="left" vertical="center"/>
    </xf>
    <xf numFmtId="0" fontId="5" fillId="0" borderId="40" xfId="0" applyFont="1" applyBorder="1" applyAlignment="1">
      <alignment horizontal="left" vertical="center"/>
    </xf>
    <xf numFmtId="0" fontId="1" fillId="2" borderId="58" xfId="0" applyFont="1" applyFill="1" applyBorder="1" applyAlignment="1">
      <alignment horizontal="center" vertical="center" justifyLastLine="1"/>
    </xf>
    <xf numFmtId="0" fontId="1" fillId="2" borderId="7" xfId="0" applyFont="1" applyFill="1" applyBorder="1" applyAlignment="1">
      <alignment horizontal="center" vertical="center" justifyLastLine="1"/>
    </xf>
    <xf numFmtId="0" fontId="1" fillId="2" borderId="25" xfId="0" applyFont="1" applyFill="1" applyBorder="1" applyAlignment="1">
      <alignment horizontal="center" vertical="center" justifyLastLine="1"/>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1" fillId="2" borderId="13" xfId="0" applyFont="1" applyFill="1" applyBorder="1" applyAlignment="1">
      <alignment horizontal="distributed" vertical="center" justifyLastLine="1"/>
    </xf>
    <xf numFmtId="0" fontId="1" fillId="2" borderId="48" xfId="0" applyFont="1" applyFill="1" applyBorder="1" applyAlignment="1">
      <alignment horizontal="distributed" vertical="center" justifyLastLine="1"/>
    </xf>
    <xf numFmtId="0" fontId="1" fillId="2" borderId="46" xfId="0" applyFont="1" applyFill="1" applyBorder="1" applyAlignment="1">
      <alignment horizontal="distributed" vertical="center" justifyLastLine="1"/>
    </xf>
    <xf numFmtId="0" fontId="1" fillId="2" borderId="40" xfId="0" applyFont="1" applyFill="1" applyBorder="1" applyAlignment="1">
      <alignment horizontal="distributed" vertical="center" justifyLastLine="1"/>
    </xf>
    <xf numFmtId="0" fontId="1" fillId="2" borderId="30" xfId="0" applyFont="1" applyFill="1" applyBorder="1" applyAlignment="1">
      <alignment horizontal="distributed" vertical="center" justifyLastLine="1"/>
    </xf>
    <xf numFmtId="0" fontId="2" fillId="0" borderId="0" xfId="0" applyFont="1" applyAlignment="1">
      <alignment horizontal="left" vertical="center"/>
    </xf>
    <xf numFmtId="0" fontId="2" fillId="0" borderId="0" xfId="0" applyFont="1" applyAlignment="1">
      <alignment vertical="center"/>
    </xf>
    <xf numFmtId="0" fontId="6" fillId="2" borderId="46" xfId="0" applyFont="1" applyFill="1" applyBorder="1" applyAlignment="1">
      <alignment horizontal="distributed" vertical="center" justifyLastLine="1"/>
    </xf>
    <xf numFmtId="0" fontId="6" fillId="2" borderId="62" xfId="0" applyFont="1" applyFill="1" applyBorder="1" applyAlignment="1">
      <alignment horizontal="distributed" vertical="center" justifyLastLine="1"/>
    </xf>
    <xf numFmtId="0" fontId="6" fillId="2" borderId="15" xfId="0" applyFont="1" applyFill="1" applyBorder="1" applyAlignment="1">
      <alignment horizontal="distributed" vertical="center" justifyLastLine="1"/>
    </xf>
    <xf numFmtId="0" fontId="2" fillId="0" borderId="45" xfId="0" applyFont="1" applyBorder="1" applyAlignment="1">
      <alignment horizontal="left" vertical="center" wrapText="1"/>
    </xf>
    <xf numFmtId="0" fontId="0" fillId="0" borderId="41" xfId="0" applyBorder="1" applyAlignment="1">
      <alignment horizontal="left" vertical="center"/>
    </xf>
    <xf numFmtId="0" fontId="37" fillId="0" borderId="43" xfId="0" applyFont="1" applyBorder="1" applyAlignment="1">
      <alignment horizontal="left" vertical="center"/>
    </xf>
    <xf numFmtId="0" fontId="37" fillId="0" borderId="44" xfId="0" applyFont="1" applyBorder="1" applyAlignment="1">
      <alignment horizontal="left" vertical="center"/>
    </xf>
    <xf numFmtId="0" fontId="6" fillId="0" borderId="70" xfId="0" applyFont="1" applyBorder="1" applyAlignment="1">
      <alignment horizontal="left" vertical="center"/>
    </xf>
    <xf numFmtId="0" fontId="6" fillId="0" borderId="58" xfId="0" applyFont="1" applyBorder="1" applyAlignment="1">
      <alignment horizontal="left" vertical="center"/>
    </xf>
    <xf numFmtId="0" fontId="6" fillId="0" borderId="21" xfId="0" applyFont="1" applyBorder="1" applyAlignment="1">
      <alignment horizontal="left" vertical="center"/>
    </xf>
    <xf numFmtId="0" fontId="6" fillId="0" borderId="73" xfId="0" applyFont="1" applyBorder="1" applyAlignment="1">
      <alignment horizontal="left" vertical="center"/>
    </xf>
    <xf numFmtId="0" fontId="6" fillId="2" borderId="42" xfId="0" applyFont="1" applyFill="1" applyBorder="1" applyAlignment="1">
      <alignment horizontal="distributed" vertical="center" justifyLastLine="1"/>
    </xf>
    <xf numFmtId="0" fontId="6" fillId="2" borderId="37" xfId="0" applyFont="1" applyFill="1" applyBorder="1" applyAlignment="1">
      <alignment horizontal="distributed" vertical="center" justifyLastLine="1"/>
    </xf>
    <xf numFmtId="0" fontId="6" fillId="2" borderId="40" xfId="0" applyFont="1" applyFill="1" applyBorder="1" applyAlignment="1">
      <alignment horizontal="distributed" vertical="center" justifyLastLine="1"/>
    </xf>
    <xf numFmtId="0" fontId="6" fillId="0" borderId="3" xfId="0" applyFont="1" applyBorder="1" applyAlignment="1">
      <alignment vertical="center"/>
    </xf>
    <xf numFmtId="0" fontId="6" fillId="0" borderId="6" xfId="0" applyFont="1" applyBorder="1" applyAlignment="1">
      <alignment vertical="center"/>
    </xf>
    <xf numFmtId="38" fontId="6" fillId="0" borderId="2" xfId="1" applyFont="1" applyBorder="1" applyAlignment="1" applyProtection="1">
      <alignment horizontal="center" vertical="center"/>
      <protection locked="0"/>
    </xf>
    <xf numFmtId="0" fontId="0" fillId="0" borderId="70" xfId="0" applyBorder="1" applyAlignment="1">
      <alignment horizontal="left" vertical="center" wrapText="1"/>
    </xf>
    <xf numFmtId="0" fontId="0" fillId="0" borderId="58" xfId="0" applyBorder="1" applyAlignment="1">
      <alignment horizontal="left" vertical="center" wrapText="1"/>
    </xf>
    <xf numFmtId="0" fontId="0" fillId="0" borderId="21" xfId="0" applyBorder="1" applyAlignment="1">
      <alignment horizontal="left" vertical="center" wrapText="1"/>
    </xf>
    <xf numFmtId="0" fontId="0" fillId="0" borderId="73" xfId="0" applyBorder="1" applyAlignment="1">
      <alignment horizontal="left" vertical="center" wrapText="1"/>
    </xf>
    <xf numFmtId="0" fontId="6" fillId="0" borderId="38" xfId="0" applyFont="1" applyBorder="1" applyAlignment="1">
      <alignment horizontal="left" vertical="center"/>
    </xf>
    <xf numFmtId="0" fontId="6" fillId="0" borderId="2" xfId="0" applyFont="1" applyBorder="1" applyAlignment="1">
      <alignment horizontal="left" vertical="center"/>
    </xf>
    <xf numFmtId="178" fontId="6" fillId="0" borderId="38" xfId="0" applyNumberFormat="1" applyFont="1" applyBorder="1" applyAlignment="1">
      <alignment horizontal="left" vertical="center"/>
    </xf>
    <xf numFmtId="0" fontId="6" fillId="0" borderId="2" xfId="0" applyFont="1" applyBorder="1" applyAlignment="1">
      <alignment vertical="center"/>
    </xf>
    <xf numFmtId="0" fontId="6" fillId="0" borderId="58" xfId="0" applyFont="1" applyBorder="1" applyAlignment="1">
      <alignment horizontal="left" vertical="center" wrapText="1"/>
    </xf>
    <xf numFmtId="0" fontId="6" fillId="0" borderId="21" xfId="0" applyFont="1" applyBorder="1" applyAlignment="1">
      <alignment horizontal="left" vertical="center" wrapText="1"/>
    </xf>
    <xf numFmtId="0" fontId="6" fillId="0" borderId="73" xfId="0" applyFont="1" applyBorder="1" applyAlignment="1">
      <alignment horizontal="left" vertical="center" wrapText="1"/>
    </xf>
    <xf numFmtId="0" fontId="2" fillId="0" borderId="43" xfId="0" applyFont="1" applyBorder="1" applyAlignment="1">
      <alignment horizontal="left" vertical="center" wrapText="1"/>
    </xf>
    <xf numFmtId="0" fontId="6" fillId="0" borderId="43" xfId="0" applyFont="1" applyBorder="1" applyAlignment="1">
      <alignment horizontal="left" vertical="center" wrapText="1"/>
    </xf>
    <xf numFmtId="0" fontId="0" fillId="2" borderId="70" xfId="0" applyFill="1" applyBorder="1" applyAlignment="1">
      <alignment horizontal="center" vertical="center" wrapText="1" justifyLastLine="1"/>
    </xf>
    <xf numFmtId="0" fontId="6" fillId="2" borderId="58" xfId="0" applyFont="1" applyFill="1" applyBorder="1" applyAlignment="1">
      <alignment horizontal="center" vertical="center" wrapText="1" justifyLastLine="1"/>
    </xf>
    <xf numFmtId="0" fontId="6" fillId="2" borderId="7" xfId="0" applyFont="1" applyFill="1" applyBorder="1" applyAlignment="1">
      <alignment horizontal="center" vertical="center" wrapText="1" justifyLastLine="1"/>
    </xf>
    <xf numFmtId="0" fontId="6" fillId="2" borderId="25" xfId="0" applyFont="1" applyFill="1" applyBorder="1" applyAlignment="1">
      <alignment horizontal="center" vertical="center" wrapText="1" justifyLastLine="1"/>
    </xf>
    <xf numFmtId="0" fontId="0" fillId="2" borderId="14" xfId="0" applyFill="1" applyBorder="1" applyAlignment="1">
      <alignment horizontal="center" vertical="center" justifyLastLine="1"/>
    </xf>
    <xf numFmtId="0" fontId="0" fillId="2" borderId="71" xfId="0" applyFill="1" applyBorder="1" applyAlignment="1">
      <alignment horizontal="center" vertical="center" justifyLastLine="1"/>
    </xf>
    <xf numFmtId="0" fontId="0" fillId="2" borderId="67" xfId="0" applyFill="1" applyBorder="1" applyAlignment="1">
      <alignment horizontal="distributed" vertical="center" justifyLastLine="1"/>
    </xf>
    <xf numFmtId="0" fontId="0" fillId="2" borderId="42" xfId="0" applyFill="1" applyBorder="1" applyAlignment="1">
      <alignment horizontal="distributed" vertical="center" justifyLastLine="1"/>
    </xf>
    <xf numFmtId="0" fontId="0" fillId="2" borderId="38" xfId="0" applyFill="1" applyBorder="1" applyAlignment="1">
      <alignment horizontal="distributed" vertical="center" justifyLastLine="1"/>
    </xf>
    <xf numFmtId="0" fontId="6" fillId="2" borderId="63" xfId="0" applyFont="1" applyFill="1" applyBorder="1" applyAlignment="1">
      <alignment horizontal="distributed" vertical="center" justifyLastLine="1"/>
    </xf>
    <xf numFmtId="38" fontId="21" fillId="0" borderId="38" xfId="1" applyFont="1" applyBorder="1" applyAlignment="1">
      <alignment horizontal="right" vertical="center"/>
    </xf>
    <xf numFmtId="38" fontId="21" fillId="0" borderId="48" xfId="1" applyFont="1" applyBorder="1" applyAlignment="1">
      <alignment horizontal="right" vertical="center"/>
    </xf>
    <xf numFmtId="0" fontId="19" fillId="0" borderId="70" xfId="0" applyFont="1" applyBorder="1" applyAlignment="1">
      <alignment horizontal="center" vertical="center"/>
    </xf>
    <xf numFmtId="0" fontId="19" fillId="0" borderId="14" xfId="0" applyFont="1" applyBorder="1" applyAlignment="1">
      <alignment horizontal="center" vertical="center"/>
    </xf>
    <xf numFmtId="0" fontId="19" fillId="0" borderId="21" xfId="0" applyFont="1" applyBorder="1" applyAlignment="1">
      <alignment horizontal="center" vertical="center"/>
    </xf>
    <xf numFmtId="0" fontId="19" fillId="0" borderId="0" xfId="0" applyFont="1" applyAlignment="1">
      <alignment horizontal="center" vertical="center"/>
    </xf>
    <xf numFmtId="0" fontId="6" fillId="2" borderId="38" xfId="0" applyFont="1" applyFill="1" applyBorder="1" applyAlignment="1">
      <alignment horizontal="distributed" vertical="center" justifyLastLine="1"/>
    </xf>
    <xf numFmtId="38" fontId="21" fillId="0" borderId="46" xfId="1" applyFont="1" applyBorder="1" applyAlignment="1" applyProtection="1">
      <alignment horizontal="right" vertical="center"/>
      <protection locked="0"/>
    </xf>
    <xf numFmtId="38" fontId="21" fillId="0" borderId="13" xfId="1" applyFont="1" applyBorder="1" applyAlignment="1" applyProtection="1">
      <alignment horizontal="right" vertical="center"/>
      <protection locked="0"/>
    </xf>
    <xf numFmtId="38" fontId="19" fillId="0" borderId="2" xfId="1" applyFont="1" applyBorder="1" applyAlignment="1">
      <alignment horizontal="center" vertical="center"/>
    </xf>
    <xf numFmtId="38" fontId="19" fillId="0" borderId="63" xfId="1" applyFont="1" applyBorder="1" applyAlignment="1">
      <alignment horizontal="center" vertical="center"/>
    </xf>
    <xf numFmtId="38" fontId="6" fillId="0" borderId="38" xfId="1" applyFont="1" applyBorder="1" applyAlignment="1">
      <alignment horizontal="center" vertical="center"/>
    </xf>
    <xf numFmtId="38" fontId="6" fillId="0" borderId="2" xfId="1" applyFont="1" applyBorder="1" applyAlignment="1">
      <alignment horizontal="center" vertical="center"/>
    </xf>
    <xf numFmtId="38" fontId="6" fillId="0" borderId="63" xfId="1" applyFont="1" applyBorder="1" applyAlignment="1">
      <alignment horizontal="center" vertical="center"/>
    </xf>
    <xf numFmtId="0" fontId="21" fillId="0" borderId="44" xfId="0" applyFont="1" applyBorder="1" applyAlignment="1">
      <alignment horizontal="right" vertical="center"/>
    </xf>
    <xf numFmtId="0" fontId="21" fillId="0" borderId="3" xfId="0" applyFont="1" applyBorder="1" applyAlignment="1">
      <alignment horizontal="right" vertical="center"/>
    </xf>
    <xf numFmtId="0" fontId="21" fillId="0" borderId="54" xfId="0" applyFont="1" applyBorder="1" applyAlignment="1">
      <alignment horizontal="right" vertical="center"/>
    </xf>
    <xf numFmtId="0" fontId="21" fillId="0" borderId="6" xfId="0" applyFont="1" applyBorder="1" applyAlignment="1">
      <alignment horizontal="right" vertical="center"/>
    </xf>
    <xf numFmtId="0" fontId="21" fillId="0" borderId="54" xfId="0" applyFont="1" applyBorder="1" applyAlignment="1" applyProtection="1">
      <alignment horizontal="right" vertical="center"/>
      <protection locked="0"/>
    </xf>
    <xf numFmtId="0" fontId="21" fillId="0" borderId="6" xfId="0" applyFont="1" applyBorder="1" applyAlignment="1" applyProtection="1">
      <alignment horizontal="right" vertical="center"/>
      <protection locked="0"/>
    </xf>
    <xf numFmtId="38" fontId="21" fillId="0" borderId="2" xfId="1" applyFont="1" applyBorder="1" applyAlignment="1">
      <alignment horizontal="right" vertical="center"/>
    </xf>
    <xf numFmtId="0" fontId="21" fillId="0" borderId="46" xfId="0" applyFont="1" applyBorder="1" applyAlignment="1">
      <alignment horizontal="right" vertical="center"/>
    </xf>
    <xf numFmtId="0" fontId="21" fillId="0" borderId="35" xfId="0" applyFont="1" applyBorder="1" applyAlignment="1">
      <alignment horizontal="right" vertical="center"/>
    </xf>
    <xf numFmtId="0" fontId="0" fillId="0" borderId="70" xfId="0" applyBorder="1" applyAlignment="1">
      <alignment horizontal="center" vertical="center"/>
    </xf>
    <xf numFmtId="0" fontId="19" fillId="0" borderId="58" xfId="0" applyFont="1" applyBorder="1" applyAlignment="1">
      <alignment horizontal="center" vertical="center"/>
    </xf>
    <xf numFmtId="0" fontId="19" fillId="0" borderId="73" xfId="0" applyFont="1" applyBorder="1" applyAlignment="1">
      <alignment horizontal="center" vertical="center"/>
    </xf>
    <xf numFmtId="38" fontId="21" fillId="0" borderId="46" xfId="1" applyFont="1" applyBorder="1" applyAlignment="1">
      <alignment horizontal="right" vertical="center"/>
    </xf>
    <xf numFmtId="38" fontId="21" fillId="0" borderId="13" xfId="1" applyFont="1" applyBorder="1" applyAlignment="1">
      <alignment horizontal="right" vertical="center"/>
    </xf>
    <xf numFmtId="38" fontId="21" fillId="0" borderId="37" xfId="1" applyFont="1" applyBorder="1" applyAlignment="1">
      <alignment horizontal="right" vertical="center"/>
    </xf>
    <xf numFmtId="38" fontId="21" fillId="0" borderId="5" xfId="1" applyFont="1" applyBorder="1" applyAlignment="1">
      <alignment horizontal="right" vertical="center"/>
    </xf>
    <xf numFmtId="0" fontId="6" fillId="0" borderId="38" xfId="0" applyFont="1" applyBorder="1" applyAlignment="1">
      <alignment horizontal="center" vertical="center"/>
    </xf>
    <xf numFmtId="0" fontId="6" fillId="0" borderId="2" xfId="0" applyFont="1" applyBorder="1" applyAlignment="1">
      <alignment horizontal="center" vertical="center"/>
    </xf>
    <xf numFmtId="0" fontId="6" fillId="0" borderId="63" xfId="0" applyFont="1" applyBorder="1" applyAlignment="1">
      <alignment horizontal="center" vertical="center"/>
    </xf>
    <xf numFmtId="0" fontId="3" fillId="0" borderId="38" xfId="0" applyFont="1" applyBorder="1" applyAlignment="1">
      <alignment horizontal="center" vertical="center"/>
    </xf>
    <xf numFmtId="0" fontId="3" fillId="0" borderId="2" xfId="0" applyFont="1" applyBorder="1" applyAlignment="1">
      <alignment horizontal="center" vertical="center"/>
    </xf>
    <xf numFmtId="0" fontId="3" fillId="0" borderId="63" xfId="0" applyFont="1" applyBorder="1" applyAlignment="1">
      <alignment horizontal="center" vertical="center"/>
    </xf>
    <xf numFmtId="38" fontId="21" fillId="0" borderId="54" xfId="1" applyFont="1" applyBorder="1" applyAlignment="1">
      <alignment horizontal="right" vertical="center"/>
    </xf>
    <xf numFmtId="38" fontId="21" fillId="0" borderId="10" xfId="1" applyFont="1" applyBorder="1" applyAlignment="1">
      <alignment horizontal="right" vertical="center"/>
    </xf>
    <xf numFmtId="0" fontId="4" fillId="2" borderId="9" xfId="0" applyFont="1" applyFill="1" applyBorder="1" applyAlignment="1">
      <alignment horizontal="distributed" vertical="center" justifyLastLine="1"/>
    </xf>
    <xf numFmtId="0" fontId="4" fillId="2" borderId="2" xfId="0" applyFont="1" applyFill="1" applyBorder="1" applyAlignment="1">
      <alignment horizontal="distributed" vertical="center" justifyLastLine="1"/>
    </xf>
    <xf numFmtId="0" fontId="4" fillId="2" borderId="48" xfId="0" applyFont="1" applyFill="1" applyBorder="1" applyAlignment="1">
      <alignment horizontal="distributed" vertical="center" justifyLastLine="1"/>
    </xf>
    <xf numFmtId="38" fontId="21" fillId="0" borderId="6" xfId="1" applyFont="1" applyBorder="1" applyAlignment="1">
      <alignment horizontal="right" vertical="center"/>
    </xf>
    <xf numFmtId="38" fontId="21" fillId="0" borderId="35" xfId="1" applyFont="1" applyBorder="1" applyAlignment="1">
      <alignment horizontal="right" vertical="center"/>
    </xf>
    <xf numFmtId="0" fontId="0" fillId="0" borderId="54" xfId="0" applyBorder="1" applyAlignment="1">
      <alignment horizontal="left" vertical="center" justifyLastLine="1"/>
    </xf>
    <xf numFmtId="0" fontId="0" fillId="0" borderId="10" xfId="0" applyBorder="1" applyAlignment="1">
      <alignment horizontal="left" vertical="center" justifyLastLine="1"/>
    </xf>
    <xf numFmtId="0" fontId="0" fillId="0" borderId="44" xfId="0" applyBorder="1" applyAlignment="1">
      <alignment horizontal="left" vertical="center" justifyLastLine="1"/>
    </xf>
    <xf numFmtId="0" fontId="0" fillId="0" borderId="52" xfId="0" applyBorder="1" applyAlignment="1">
      <alignment horizontal="left" vertical="center" justifyLastLine="1"/>
    </xf>
    <xf numFmtId="0" fontId="0" fillId="0" borderId="44" xfId="0" applyBorder="1" applyAlignment="1">
      <alignment horizontal="left" vertical="center"/>
    </xf>
    <xf numFmtId="0" fontId="0" fillId="0" borderId="52" xfId="0" applyBorder="1" applyAlignment="1">
      <alignment horizontal="left" vertical="center"/>
    </xf>
    <xf numFmtId="38" fontId="3" fillId="0" borderId="0" xfId="1" applyFont="1" applyBorder="1" applyAlignment="1">
      <alignment horizontal="left" vertical="top" wrapText="1"/>
    </xf>
    <xf numFmtId="0" fontId="0" fillId="2" borderId="2" xfId="0" applyFill="1" applyBorder="1" applyAlignment="1">
      <alignment horizontal="distributed" vertical="center" justifyLastLine="1"/>
    </xf>
    <xf numFmtId="0" fontId="0" fillId="2" borderId="63" xfId="0" applyFill="1" applyBorder="1" applyAlignment="1">
      <alignment horizontal="distributed" vertical="center" justifyLastLine="1"/>
    </xf>
    <xf numFmtId="178" fontId="9" fillId="0" borderId="56" xfId="0" applyNumberFormat="1" applyFont="1" applyBorder="1" applyAlignment="1">
      <alignment horizontal="left" vertical="center"/>
    </xf>
    <xf numFmtId="0" fontId="0" fillId="0" borderId="4" xfId="0" applyBorder="1" applyAlignment="1">
      <alignment vertical="center"/>
    </xf>
    <xf numFmtId="0" fontId="19" fillId="0" borderId="70" xfId="0" applyFont="1" applyBorder="1" applyAlignment="1">
      <alignment horizontal="center" vertical="center" justifyLastLine="1"/>
    </xf>
    <xf numFmtId="0" fontId="19" fillId="0" borderId="14" xfId="0" applyFont="1" applyBorder="1" applyAlignment="1">
      <alignment horizontal="center" vertical="center" justifyLastLine="1"/>
    </xf>
    <xf numFmtId="0" fontId="19" fillId="0" borderId="21" xfId="0" applyFont="1" applyBorder="1" applyAlignment="1">
      <alignment horizontal="center" vertical="center" justifyLastLine="1"/>
    </xf>
    <xf numFmtId="0" fontId="19" fillId="0" borderId="0" xfId="0" applyFont="1" applyAlignment="1">
      <alignment horizontal="center" vertical="center" justifyLastLine="1"/>
    </xf>
    <xf numFmtId="0" fontId="0" fillId="2" borderId="27" xfId="0" applyFill="1" applyBorder="1" applyAlignment="1">
      <alignment horizontal="distributed" vertical="center" justifyLastLine="1"/>
    </xf>
    <xf numFmtId="0" fontId="0" fillId="2" borderId="1" xfId="0" applyFill="1" applyBorder="1" applyAlignment="1">
      <alignment horizontal="center" vertical="center"/>
    </xf>
    <xf numFmtId="0" fontId="0" fillId="2" borderId="35" xfId="0" applyFill="1" applyBorder="1" applyAlignment="1">
      <alignment horizontal="center" vertical="center"/>
    </xf>
    <xf numFmtId="0" fontId="0" fillId="2" borderId="72" xfId="0" applyFill="1" applyBorder="1" applyAlignment="1">
      <alignment horizontal="center" vertical="center"/>
    </xf>
    <xf numFmtId="0" fontId="0" fillId="0" borderId="46" xfId="0" applyBorder="1" applyAlignment="1">
      <alignment horizontal="left" vertical="center" justifyLastLine="1"/>
    </xf>
    <xf numFmtId="0" fontId="0" fillId="0" borderId="13" xfId="0" applyBorder="1" applyAlignment="1">
      <alignment horizontal="left" vertical="center" justifyLastLine="1"/>
    </xf>
  </cellXfs>
  <cellStyles count="2">
    <cellStyle name="桁区切り" xfId="1" builtinId="6"/>
    <cellStyle name="標準" xfId="0" builtinId="0"/>
  </cellStyles>
  <dxfs count="0"/>
  <tableStyles count="0" defaultTableStyle="TableStyleMedium9" defaultPivotStyle="PivotStyleLight16"/>
  <colors>
    <mruColors>
      <color rgb="FFA2F5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2489554</xdr:colOff>
      <xdr:row>6</xdr:row>
      <xdr:rowOff>190501</xdr:rowOff>
    </xdr:from>
    <xdr:to>
      <xdr:col>0</xdr:col>
      <xdr:colOff>7590769</xdr:colOff>
      <xdr:row>7</xdr:row>
      <xdr:rowOff>228601</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89554" y="3562351"/>
          <a:ext cx="5101215"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54883</xdr:colOff>
      <xdr:row>30</xdr:row>
      <xdr:rowOff>63500</xdr:rowOff>
    </xdr:from>
    <xdr:to>
      <xdr:col>2</xdr:col>
      <xdr:colOff>2911928</xdr:colOff>
      <xdr:row>35</xdr:row>
      <xdr:rowOff>90714</xdr:rowOff>
    </xdr:to>
    <xdr:pic>
      <xdr:nvPicPr>
        <xdr:cNvPr id="13603" name="Picture 4">
          <a:extLst>
            <a:ext uri="{FF2B5EF4-FFF2-40B4-BE49-F238E27FC236}">
              <a16:creationId xmlns:a16="http://schemas.microsoft.com/office/drawing/2014/main" id="{00000000-0008-0000-0200-0000233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1883" y="5814786"/>
          <a:ext cx="3047545" cy="979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36740</xdr:colOff>
      <xdr:row>18</xdr:row>
      <xdr:rowOff>53522</xdr:rowOff>
    </xdr:from>
    <xdr:to>
      <xdr:col>2</xdr:col>
      <xdr:colOff>2676072</xdr:colOff>
      <xdr:row>24</xdr:row>
      <xdr:rowOff>148772</xdr:rowOff>
    </xdr:to>
    <xdr:pic>
      <xdr:nvPicPr>
        <xdr:cNvPr id="13605" name="Picture 7">
          <a:extLst>
            <a:ext uri="{FF2B5EF4-FFF2-40B4-BE49-F238E27FC236}">
              <a16:creationId xmlns:a16="http://schemas.microsoft.com/office/drawing/2014/main" id="{00000000-0008-0000-0200-00002535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3740" y="3518808"/>
          <a:ext cx="2829832"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117929</xdr:colOff>
      <xdr:row>6</xdr:row>
      <xdr:rowOff>45357</xdr:rowOff>
    </xdr:from>
    <xdr:to>
      <xdr:col>11</xdr:col>
      <xdr:colOff>1514929</xdr:colOff>
      <xdr:row>9</xdr:row>
      <xdr:rowOff>99785</xdr:rowOff>
    </xdr:to>
    <xdr:pic>
      <xdr:nvPicPr>
        <xdr:cNvPr id="18" name="図 17">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465786" y="1224643"/>
          <a:ext cx="3093357" cy="6259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438150</xdr:colOff>
      <xdr:row>25</xdr:row>
      <xdr:rowOff>66675</xdr:rowOff>
    </xdr:from>
    <xdr:to>
      <xdr:col>3</xdr:col>
      <xdr:colOff>9525</xdr:colOff>
      <xdr:row>26</xdr:row>
      <xdr:rowOff>66675</xdr:rowOff>
    </xdr:to>
    <xdr:sp macro="" textlink="">
      <xdr:nvSpPr>
        <xdr:cNvPr id="9094" name="Line 18">
          <a:extLst>
            <a:ext uri="{FF2B5EF4-FFF2-40B4-BE49-F238E27FC236}">
              <a16:creationId xmlns:a16="http://schemas.microsoft.com/office/drawing/2014/main" id="{00000000-0008-0000-0600-000086230000}"/>
            </a:ext>
          </a:extLst>
        </xdr:cNvPr>
        <xdr:cNvSpPr>
          <a:spLocks noChangeShapeType="1"/>
        </xdr:cNvSpPr>
      </xdr:nvSpPr>
      <xdr:spPr bwMode="auto">
        <a:xfrm flipV="1">
          <a:off x="1323975" y="5534025"/>
          <a:ext cx="114300" cy="1809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438150</xdr:colOff>
      <xdr:row>26</xdr:row>
      <xdr:rowOff>123825</xdr:rowOff>
    </xdr:from>
    <xdr:to>
      <xdr:col>2</xdr:col>
      <xdr:colOff>542925</xdr:colOff>
      <xdr:row>26</xdr:row>
      <xdr:rowOff>180975</xdr:rowOff>
    </xdr:to>
    <xdr:sp macro="" textlink="">
      <xdr:nvSpPr>
        <xdr:cNvPr id="9097" name="Line 21">
          <a:extLst>
            <a:ext uri="{FF2B5EF4-FFF2-40B4-BE49-F238E27FC236}">
              <a16:creationId xmlns:a16="http://schemas.microsoft.com/office/drawing/2014/main" id="{00000000-0008-0000-0600-000089230000}"/>
            </a:ext>
          </a:extLst>
        </xdr:cNvPr>
        <xdr:cNvSpPr>
          <a:spLocks noChangeShapeType="1"/>
        </xdr:cNvSpPr>
      </xdr:nvSpPr>
      <xdr:spPr bwMode="auto">
        <a:xfrm flipV="1">
          <a:off x="1323975" y="5772150"/>
          <a:ext cx="104775" cy="571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438150</xdr:colOff>
      <xdr:row>25</xdr:row>
      <xdr:rowOff>66675</xdr:rowOff>
    </xdr:from>
    <xdr:to>
      <xdr:col>3</xdr:col>
      <xdr:colOff>9525</xdr:colOff>
      <xdr:row>26</xdr:row>
      <xdr:rowOff>66675</xdr:rowOff>
    </xdr:to>
    <xdr:sp macro="" textlink="">
      <xdr:nvSpPr>
        <xdr:cNvPr id="14" name="Line 18">
          <a:extLst>
            <a:ext uri="{FF2B5EF4-FFF2-40B4-BE49-F238E27FC236}">
              <a16:creationId xmlns:a16="http://schemas.microsoft.com/office/drawing/2014/main" id="{00000000-0008-0000-0600-00000E000000}"/>
            </a:ext>
          </a:extLst>
        </xdr:cNvPr>
        <xdr:cNvSpPr>
          <a:spLocks noChangeShapeType="1"/>
        </xdr:cNvSpPr>
      </xdr:nvSpPr>
      <xdr:spPr bwMode="auto">
        <a:xfrm flipV="1">
          <a:off x="1314450" y="5505450"/>
          <a:ext cx="114300" cy="1809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438150</xdr:colOff>
      <xdr:row>26</xdr:row>
      <xdr:rowOff>123825</xdr:rowOff>
    </xdr:from>
    <xdr:to>
      <xdr:col>2</xdr:col>
      <xdr:colOff>542925</xdr:colOff>
      <xdr:row>26</xdr:row>
      <xdr:rowOff>180975</xdr:rowOff>
    </xdr:to>
    <xdr:sp macro="" textlink="">
      <xdr:nvSpPr>
        <xdr:cNvPr id="17" name="Line 21">
          <a:extLst>
            <a:ext uri="{FF2B5EF4-FFF2-40B4-BE49-F238E27FC236}">
              <a16:creationId xmlns:a16="http://schemas.microsoft.com/office/drawing/2014/main" id="{00000000-0008-0000-0600-000011000000}"/>
            </a:ext>
          </a:extLst>
        </xdr:cNvPr>
        <xdr:cNvSpPr>
          <a:spLocks noChangeShapeType="1"/>
        </xdr:cNvSpPr>
      </xdr:nvSpPr>
      <xdr:spPr bwMode="auto">
        <a:xfrm flipV="1">
          <a:off x="1314450" y="5743575"/>
          <a:ext cx="104775" cy="571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476250</xdr:colOff>
      <xdr:row>22</xdr:row>
      <xdr:rowOff>66675</xdr:rowOff>
    </xdr:from>
    <xdr:to>
      <xdr:col>3</xdr:col>
      <xdr:colOff>0</xdr:colOff>
      <xdr:row>23</xdr:row>
      <xdr:rowOff>114300</xdr:rowOff>
    </xdr:to>
    <xdr:sp macro="" textlink="">
      <xdr:nvSpPr>
        <xdr:cNvPr id="4491" name="AutoShape 3">
          <a:extLst>
            <a:ext uri="{FF2B5EF4-FFF2-40B4-BE49-F238E27FC236}">
              <a16:creationId xmlns:a16="http://schemas.microsoft.com/office/drawing/2014/main" id="{00000000-0008-0000-0700-00008B110000}"/>
            </a:ext>
          </a:extLst>
        </xdr:cNvPr>
        <xdr:cNvSpPr>
          <a:spLocks/>
        </xdr:cNvSpPr>
      </xdr:nvSpPr>
      <xdr:spPr bwMode="auto">
        <a:xfrm>
          <a:off x="1352550" y="4572000"/>
          <a:ext cx="57150" cy="22860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476250</xdr:colOff>
      <xdr:row>24</xdr:row>
      <xdr:rowOff>76200</xdr:rowOff>
    </xdr:from>
    <xdr:to>
      <xdr:col>3</xdr:col>
      <xdr:colOff>0</xdr:colOff>
      <xdr:row>25</xdr:row>
      <xdr:rowOff>114300</xdr:rowOff>
    </xdr:to>
    <xdr:sp macro="" textlink="">
      <xdr:nvSpPr>
        <xdr:cNvPr id="4492" name="AutoShape 3">
          <a:extLst>
            <a:ext uri="{FF2B5EF4-FFF2-40B4-BE49-F238E27FC236}">
              <a16:creationId xmlns:a16="http://schemas.microsoft.com/office/drawing/2014/main" id="{00000000-0008-0000-0700-00008C110000}"/>
            </a:ext>
          </a:extLst>
        </xdr:cNvPr>
        <xdr:cNvSpPr>
          <a:spLocks/>
        </xdr:cNvSpPr>
      </xdr:nvSpPr>
      <xdr:spPr bwMode="auto">
        <a:xfrm>
          <a:off x="1352550" y="4943475"/>
          <a:ext cx="57150" cy="219075"/>
        </a:xfrm>
        <a:prstGeom prst="leftBrace">
          <a:avLst>
            <a:gd name="adj1" fmla="val -21201710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476250</xdr:colOff>
      <xdr:row>22</xdr:row>
      <xdr:rowOff>66675</xdr:rowOff>
    </xdr:from>
    <xdr:to>
      <xdr:col>3</xdr:col>
      <xdr:colOff>0</xdr:colOff>
      <xdr:row>23</xdr:row>
      <xdr:rowOff>114300</xdr:rowOff>
    </xdr:to>
    <xdr:sp macro="" textlink="">
      <xdr:nvSpPr>
        <xdr:cNvPr id="4" name="AutoShape 3">
          <a:extLst>
            <a:ext uri="{FF2B5EF4-FFF2-40B4-BE49-F238E27FC236}">
              <a16:creationId xmlns:a16="http://schemas.microsoft.com/office/drawing/2014/main" id="{00000000-0008-0000-0700-000004000000}"/>
            </a:ext>
          </a:extLst>
        </xdr:cNvPr>
        <xdr:cNvSpPr>
          <a:spLocks/>
        </xdr:cNvSpPr>
      </xdr:nvSpPr>
      <xdr:spPr bwMode="auto">
        <a:xfrm>
          <a:off x="1352550" y="4572000"/>
          <a:ext cx="57150" cy="22860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476250</xdr:colOff>
      <xdr:row>24</xdr:row>
      <xdr:rowOff>76200</xdr:rowOff>
    </xdr:from>
    <xdr:to>
      <xdr:col>3</xdr:col>
      <xdr:colOff>0</xdr:colOff>
      <xdr:row>25</xdr:row>
      <xdr:rowOff>114300</xdr:rowOff>
    </xdr:to>
    <xdr:sp macro="" textlink="">
      <xdr:nvSpPr>
        <xdr:cNvPr id="5" name="AutoShape 3">
          <a:extLst>
            <a:ext uri="{FF2B5EF4-FFF2-40B4-BE49-F238E27FC236}">
              <a16:creationId xmlns:a16="http://schemas.microsoft.com/office/drawing/2014/main" id="{00000000-0008-0000-0700-000005000000}"/>
            </a:ext>
          </a:extLst>
        </xdr:cNvPr>
        <xdr:cNvSpPr>
          <a:spLocks/>
        </xdr:cNvSpPr>
      </xdr:nvSpPr>
      <xdr:spPr bwMode="auto">
        <a:xfrm>
          <a:off x="1352550" y="4943475"/>
          <a:ext cx="57150" cy="219075"/>
        </a:xfrm>
        <a:prstGeom prst="leftBrace">
          <a:avLst>
            <a:gd name="adj1" fmla="val -21201710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476250</xdr:colOff>
      <xdr:row>20</xdr:row>
      <xdr:rowOff>85725</xdr:rowOff>
    </xdr:from>
    <xdr:to>
      <xdr:col>2</xdr:col>
      <xdr:colOff>533400</xdr:colOff>
      <xdr:row>21</xdr:row>
      <xdr:rowOff>114300</xdr:rowOff>
    </xdr:to>
    <xdr:sp macro="" textlink="">
      <xdr:nvSpPr>
        <xdr:cNvPr id="1918" name="AutoShape 14">
          <a:extLst>
            <a:ext uri="{FF2B5EF4-FFF2-40B4-BE49-F238E27FC236}">
              <a16:creationId xmlns:a16="http://schemas.microsoft.com/office/drawing/2014/main" id="{00000000-0008-0000-0800-00007E070000}"/>
            </a:ext>
          </a:extLst>
        </xdr:cNvPr>
        <xdr:cNvSpPr>
          <a:spLocks/>
        </xdr:cNvSpPr>
      </xdr:nvSpPr>
      <xdr:spPr bwMode="auto">
        <a:xfrm>
          <a:off x="1352550" y="4562475"/>
          <a:ext cx="57150" cy="219075"/>
        </a:xfrm>
        <a:prstGeom prst="leftBrace">
          <a:avLst>
            <a:gd name="adj1" fmla="val -205168486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447675</xdr:colOff>
      <xdr:row>23</xdr:row>
      <xdr:rowOff>104775</xdr:rowOff>
    </xdr:from>
    <xdr:to>
      <xdr:col>2</xdr:col>
      <xdr:colOff>657225</xdr:colOff>
      <xdr:row>24</xdr:row>
      <xdr:rowOff>57150</xdr:rowOff>
    </xdr:to>
    <xdr:sp macro="" textlink="">
      <xdr:nvSpPr>
        <xdr:cNvPr id="1919" name="Line 15">
          <a:extLst>
            <a:ext uri="{FF2B5EF4-FFF2-40B4-BE49-F238E27FC236}">
              <a16:creationId xmlns:a16="http://schemas.microsoft.com/office/drawing/2014/main" id="{00000000-0008-0000-0800-00007F070000}"/>
            </a:ext>
          </a:extLst>
        </xdr:cNvPr>
        <xdr:cNvSpPr>
          <a:spLocks noChangeShapeType="1"/>
        </xdr:cNvSpPr>
      </xdr:nvSpPr>
      <xdr:spPr bwMode="auto">
        <a:xfrm flipV="1">
          <a:off x="1323975" y="5153025"/>
          <a:ext cx="85725" cy="1428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438150</xdr:colOff>
      <xdr:row>24</xdr:row>
      <xdr:rowOff>104775</xdr:rowOff>
    </xdr:from>
    <xdr:to>
      <xdr:col>2</xdr:col>
      <xdr:colOff>533400</xdr:colOff>
      <xdr:row>24</xdr:row>
      <xdr:rowOff>171450</xdr:rowOff>
    </xdr:to>
    <xdr:sp macro="" textlink="">
      <xdr:nvSpPr>
        <xdr:cNvPr id="1920" name="Line 16">
          <a:extLst>
            <a:ext uri="{FF2B5EF4-FFF2-40B4-BE49-F238E27FC236}">
              <a16:creationId xmlns:a16="http://schemas.microsoft.com/office/drawing/2014/main" id="{00000000-0008-0000-0800-000080070000}"/>
            </a:ext>
          </a:extLst>
        </xdr:cNvPr>
        <xdr:cNvSpPr>
          <a:spLocks noChangeShapeType="1"/>
        </xdr:cNvSpPr>
      </xdr:nvSpPr>
      <xdr:spPr bwMode="auto">
        <a:xfrm flipV="1">
          <a:off x="1314450" y="5343525"/>
          <a:ext cx="95250" cy="666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438150</xdr:colOff>
      <xdr:row>25</xdr:row>
      <xdr:rowOff>114300</xdr:rowOff>
    </xdr:from>
    <xdr:to>
      <xdr:col>3</xdr:col>
      <xdr:colOff>9525</xdr:colOff>
      <xdr:row>25</xdr:row>
      <xdr:rowOff>114300</xdr:rowOff>
    </xdr:to>
    <xdr:sp macro="" textlink="">
      <xdr:nvSpPr>
        <xdr:cNvPr id="1921" name="Line 17">
          <a:extLst>
            <a:ext uri="{FF2B5EF4-FFF2-40B4-BE49-F238E27FC236}">
              <a16:creationId xmlns:a16="http://schemas.microsoft.com/office/drawing/2014/main" id="{00000000-0008-0000-0800-000081070000}"/>
            </a:ext>
          </a:extLst>
        </xdr:cNvPr>
        <xdr:cNvSpPr>
          <a:spLocks noChangeShapeType="1"/>
        </xdr:cNvSpPr>
      </xdr:nvSpPr>
      <xdr:spPr bwMode="auto">
        <a:xfrm flipV="1">
          <a:off x="1314450" y="5543550"/>
          <a:ext cx="1047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466725</xdr:colOff>
      <xdr:row>11</xdr:row>
      <xdr:rowOff>76200</xdr:rowOff>
    </xdr:from>
    <xdr:to>
      <xdr:col>3</xdr:col>
      <xdr:colOff>0</xdr:colOff>
      <xdr:row>12</xdr:row>
      <xdr:rowOff>133350</xdr:rowOff>
    </xdr:to>
    <xdr:sp macro="" textlink="">
      <xdr:nvSpPr>
        <xdr:cNvPr id="6918" name="AutoShape 1">
          <a:extLst>
            <a:ext uri="{FF2B5EF4-FFF2-40B4-BE49-F238E27FC236}">
              <a16:creationId xmlns:a16="http://schemas.microsoft.com/office/drawing/2014/main" id="{00000000-0008-0000-0900-0000061B0000}"/>
            </a:ext>
          </a:extLst>
        </xdr:cNvPr>
        <xdr:cNvSpPr>
          <a:spLocks/>
        </xdr:cNvSpPr>
      </xdr:nvSpPr>
      <xdr:spPr bwMode="auto">
        <a:xfrm>
          <a:off x="1343025" y="2647950"/>
          <a:ext cx="66675" cy="247650"/>
        </a:xfrm>
        <a:prstGeom prst="leftBrace">
          <a:avLst>
            <a:gd name="adj1" fmla="val -21401687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476250</xdr:colOff>
      <xdr:row>18</xdr:row>
      <xdr:rowOff>76200</xdr:rowOff>
    </xdr:from>
    <xdr:to>
      <xdr:col>3</xdr:col>
      <xdr:colOff>0</xdr:colOff>
      <xdr:row>20</xdr:row>
      <xdr:rowOff>142875</xdr:rowOff>
    </xdr:to>
    <xdr:sp macro="" textlink="">
      <xdr:nvSpPr>
        <xdr:cNvPr id="6919" name="AutoShape 3">
          <a:extLst>
            <a:ext uri="{FF2B5EF4-FFF2-40B4-BE49-F238E27FC236}">
              <a16:creationId xmlns:a16="http://schemas.microsoft.com/office/drawing/2014/main" id="{00000000-0008-0000-0900-0000071B0000}"/>
            </a:ext>
          </a:extLst>
        </xdr:cNvPr>
        <xdr:cNvSpPr>
          <a:spLocks/>
        </xdr:cNvSpPr>
      </xdr:nvSpPr>
      <xdr:spPr bwMode="auto">
        <a:xfrm>
          <a:off x="1352550" y="3981450"/>
          <a:ext cx="57150" cy="447675"/>
        </a:xfrm>
        <a:prstGeom prst="leftBrace">
          <a:avLst>
            <a:gd name="adj1" fmla="val -196854629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466725</xdr:colOff>
      <xdr:row>14</xdr:row>
      <xdr:rowOff>66675</xdr:rowOff>
    </xdr:from>
    <xdr:to>
      <xdr:col>3</xdr:col>
      <xdr:colOff>0</xdr:colOff>
      <xdr:row>15</xdr:row>
      <xdr:rowOff>123825</xdr:rowOff>
    </xdr:to>
    <xdr:sp macro="" textlink="">
      <xdr:nvSpPr>
        <xdr:cNvPr id="6921" name="AutoShape 1">
          <a:extLst>
            <a:ext uri="{FF2B5EF4-FFF2-40B4-BE49-F238E27FC236}">
              <a16:creationId xmlns:a16="http://schemas.microsoft.com/office/drawing/2014/main" id="{00000000-0008-0000-0900-0000091B0000}"/>
            </a:ext>
          </a:extLst>
        </xdr:cNvPr>
        <xdr:cNvSpPr>
          <a:spLocks/>
        </xdr:cNvSpPr>
      </xdr:nvSpPr>
      <xdr:spPr bwMode="auto">
        <a:xfrm>
          <a:off x="1343025" y="3209925"/>
          <a:ext cx="66675" cy="247650"/>
        </a:xfrm>
        <a:prstGeom prst="leftBrace">
          <a:avLst>
            <a:gd name="adj1" fmla="val -21401687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485775</xdr:colOff>
      <xdr:row>9</xdr:row>
      <xdr:rowOff>66675</xdr:rowOff>
    </xdr:from>
    <xdr:to>
      <xdr:col>3</xdr:col>
      <xdr:colOff>0</xdr:colOff>
      <xdr:row>10</xdr:row>
      <xdr:rowOff>114300</xdr:rowOff>
    </xdr:to>
    <xdr:sp macro="" textlink="">
      <xdr:nvSpPr>
        <xdr:cNvPr id="3" name="AutoShape 3">
          <a:extLst>
            <a:ext uri="{FF2B5EF4-FFF2-40B4-BE49-F238E27FC236}">
              <a16:creationId xmlns:a16="http://schemas.microsoft.com/office/drawing/2014/main" id="{00000000-0008-0000-0B00-000003000000}"/>
            </a:ext>
          </a:extLst>
        </xdr:cNvPr>
        <xdr:cNvSpPr>
          <a:spLocks/>
        </xdr:cNvSpPr>
      </xdr:nvSpPr>
      <xdr:spPr bwMode="auto">
        <a:xfrm>
          <a:off x="1362075" y="6267450"/>
          <a:ext cx="47625" cy="228600"/>
        </a:xfrm>
        <a:prstGeom prst="leftBrace">
          <a:avLst>
            <a:gd name="adj1" fmla="val -20615398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6"/>
  <sheetViews>
    <sheetView showGridLines="0" tabSelected="1" view="pageBreakPreview" zoomScaleNormal="80" zoomScaleSheetLayoutView="100" workbookViewId="0">
      <selection activeCell="A3" sqref="A3"/>
    </sheetView>
  </sheetViews>
  <sheetFormatPr defaultRowHeight="13.5" x14ac:dyDescent="0.15"/>
  <cols>
    <col min="1" max="1" width="130.875" customWidth="1"/>
    <col min="15" max="15" width="3" customWidth="1"/>
  </cols>
  <sheetData>
    <row r="1" spans="1:1" ht="149.25" customHeight="1" x14ac:dyDescent="0.4">
      <c r="A1" s="374">
        <v>45627</v>
      </c>
    </row>
    <row r="2" spans="1:1" ht="39" customHeight="1" x14ac:dyDescent="0.4">
      <c r="A2" s="203"/>
    </row>
    <row r="3" spans="1:1" ht="42" x14ac:dyDescent="0.4">
      <c r="A3" s="203" t="s">
        <v>292</v>
      </c>
    </row>
    <row r="4" spans="1:1" ht="15" customHeight="1" x14ac:dyDescent="0.4">
      <c r="A4" s="204"/>
    </row>
    <row r="5" spans="1:1" ht="6.75" customHeight="1" x14ac:dyDescent="0.35">
      <c r="A5" s="205"/>
    </row>
    <row r="6" spans="1:1" ht="13.5" customHeight="1" x14ac:dyDescent="0.4">
      <c r="A6" s="204"/>
    </row>
    <row r="7" spans="1:1" ht="31.5" x14ac:dyDescent="0.3">
      <c r="A7" s="206"/>
    </row>
    <row r="8" spans="1:1" ht="42.75" customHeight="1" x14ac:dyDescent="0.3">
      <c r="A8" s="207"/>
    </row>
    <row r="9" spans="1:1" ht="18" customHeight="1" x14ac:dyDescent="0.15">
      <c r="A9" s="208" t="s">
        <v>290</v>
      </c>
    </row>
    <row r="10" spans="1:1" ht="18" customHeight="1" x14ac:dyDescent="0.15">
      <c r="A10" s="208" t="s">
        <v>145</v>
      </c>
    </row>
    <row r="11" spans="1:1" ht="18" customHeight="1" x14ac:dyDescent="0.15">
      <c r="A11" s="208" t="s">
        <v>293</v>
      </c>
    </row>
    <row r="12" spans="1:1" ht="18" customHeight="1" x14ac:dyDescent="0.15">
      <c r="A12" s="208" t="s">
        <v>146</v>
      </c>
    </row>
    <row r="13" spans="1:1" ht="18" customHeight="1" x14ac:dyDescent="0.15">
      <c r="A13" s="208" t="s">
        <v>147</v>
      </c>
    </row>
    <row r="36" ht="9" customHeight="1" x14ac:dyDescent="0.15"/>
  </sheetData>
  <phoneticPr fontId="2"/>
  <pageMargins left="1" right="1" top="1" bottom="1" header="0.5" footer="0.5"/>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35"/>
  <sheetViews>
    <sheetView showGridLines="0" showZeros="0" view="pageBreakPreview" zoomScale="96" zoomScaleNormal="100" zoomScaleSheetLayoutView="96" workbookViewId="0">
      <selection activeCell="K22" sqref="K22"/>
    </sheetView>
  </sheetViews>
  <sheetFormatPr defaultRowHeight="13.5" x14ac:dyDescent="0.15"/>
  <cols>
    <col min="1" max="1" width="5.125" style="126" customWidth="1"/>
    <col min="2" max="2" width="6.375" style="126" customWidth="1"/>
    <col min="3" max="3" width="7" style="126" customWidth="1"/>
    <col min="4" max="4" width="3.125" style="126" customWidth="1"/>
    <col min="5" max="5" width="14.375" style="126" customWidth="1"/>
    <col min="6" max="6" width="8.375" style="126" customWidth="1"/>
    <col min="7" max="7" width="10.375" style="126" customWidth="1"/>
    <col min="8" max="8" width="3.125" style="126" customWidth="1"/>
    <col min="9" max="9" width="12.875" style="126" customWidth="1"/>
    <col min="10" max="10" width="8.375" style="126" customWidth="1"/>
    <col min="11" max="11" width="10.375" style="126" customWidth="1"/>
    <col min="12" max="12" width="3.125" style="126" customWidth="1"/>
    <col min="13" max="13" width="12.875" style="126" customWidth="1"/>
    <col min="14" max="14" width="8.375" style="126" customWidth="1"/>
    <col min="15" max="15" width="10.375" style="126" customWidth="1"/>
    <col min="16" max="16" width="3.125" style="126" customWidth="1"/>
    <col min="17" max="17" width="12.875" style="126" customWidth="1"/>
    <col min="18" max="18" width="8.625" style="126" customWidth="1"/>
    <col min="19" max="19" width="10.625" style="126" customWidth="1"/>
    <col min="20" max="16384" width="9" style="126"/>
  </cols>
  <sheetData>
    <row r="1" spans="1:19" s="5" customFormat="1" ht="22.5" customHeight="1" x14ac:dyDescent="0.15">
      <c r="A1" s="10" t="s">
        <v>100</v>
      </c>
      <c r="B1" s="10"/>
      <c r="C1" s="10"/>
      <c r="D1" s="10"/>
      <c r="E1" s="10"/>
      <c r="F1" s="10"/>
      <c r="G1" s="14"/>
      <c r="H1" s="14"/>
      <c r="I1" s="14"/>
      <c r="J1" s="14"/>
      <c r="K1" s="14"/>
      <c r="L1" s="14"/>
      <c r="M1" s="14"/>
      <c r="N1" s="14"/>
      <c r="O1" s="14"/>
      <c r="P1" s="14"/>
      <c r="Q1" s="726" t="s">
        <v>564</v>
      </c>
      <c r="R1" s="727"/>
      <c r="S1" s="727"/>
    </row>
    <row r="2" spans="1:19" s="5" customFormat="1" ht="22.5" customHeight="1" x14ac:dyDescent="0.15">
      <c r="A2" s="7" t="s">
        <v>15</v>
      </c>
      <c r="B2" s="333"/>
      <c r="C2" s="784">
        <f>秋田市!B2</f>
        <v>0</v>
      </c>
      <c r="D2" s="784"/>
      <c r="E2" s="784"/>
      <c r="F2" s="784"/>
      <c r="G2" s="784"/>
      <c r="H2" s="784"/>
      <c r="I2" s="192" t="s">
        <v>141</v>
      </c>
      <c r="J2" s="784">
        <f>秋田市!H2</f>
        <v>0</v>
      </c>
      <c r="K2" s="829"/>
      <c r="L2" s="732" t="s">
        <v>103</v>
      </c>
      <c r="M2" s="799"/>
      <c r="N2" s="799"/>
      <c r="O2" s="800"/>
      <c r="P2" s="735" t="s">
        <v>106</v>
      </c>
      <c r="Q2" s="736"/>
      <c r="R2" s="729">
        <f>S28</f>
        <v>0</v>
      </c>
      <c r="S2" s="729"/>
    </row>
    <row r="3" spans="1:19" s="5" customFormat="1" ht="22.5" customHeight="1" x14ac:dyDescent="0.15">
      <c r="A3" s="42" t="s">
        <v>16</v>
      </c>
      <c r="B3" s="337"/>
      <c r="C3" s="785">
        <f>秋田市!B3</f>
        <v>0</v>
      </c>
      <c r="D3" s="785"/>
      <c r="E3" s="785"/>
      <c r="F3" s="785"/>
      <c r="G3" s="785"/>
      <c r="H3" s="785"/>
      <c r="I3" s="193" t="s">
        <v>141</v>
      </c>
      <c r="J3" s="785">
        <f>秋田市!H3</f>
        <v>0</v>
      </c>
      <c r="K3" s="830"/>
      <c r="L3" s="786">
        <f>秋田市!J3</f>
        <v>0</v>
      </c>
      <c r="M3" s="787"/>
      <c r="N3" s="787"/>
      <c r="O3" s="788"/>
      <c r="P3" s="743" t="s">
        <v>107</v>
      </c>
      <c r="Q3" s="870"/>
      <c r="R3" s="738">
        <f>SUM(秋田市:大館!P2:S2)</f>
        <v>0</v>
      </c>
      <c r="S3" s="738"/>
    </row>
    <row r="4" spans="1:19" s="5" customFormat="1" ht="22.5" customHeight="1" x14ac:dyDescent="0.15">
      <c r="A4" s="42" t="s">
        <v>17</v>
      </c>
      <c r="B4" s="337"/>
      <c r="C4" s="785">
        <f>秋田市!B4</f>
        <v>0</v>
      </c>
      <c r="D4" s="814"/>
      <c r="E4" s="814"/>
      <c r="F4" s="814"/>
      <c r="G4" s="814"/>
      <c r="H4" s="814"/>
      <c r="I4" s="814"/>
      <c r="J4" s="814"/>
      <c r="K4" s="815"/>
      <c r="L4" s="789"/>
      <c r="M4" s="790"/>
      <c r="N4" s="790"/>
      <c r="O4" s="791"/>
      <c r="P4" s="773" t="s">
        <v>121</v>
      </c>
      <c r="Q4" s="869"/>
      <c r="R4" s="740">
        <f>秋田市!P4</f>
        <v>0</v>
      </c>
      <c r="S4" s="740"/>
    </row>
    <row r="5" spans="1:19" s="5" customFormat="1" ht="22.5" customHeight="1" x14ac:dyDescent="0.15">
      <c r="A5" s="44" t="s">
        <v>18</v>
      </c>
      <c r="B5" s="336"/>
      <c r="C5" s="811">
        <f>秋田市!B5</f>
        <v>0</v>
      </c>
      <c r="D5" s="812"/>
      <c r="E5" s="812"/>
      <c r="F5" s="812"/>
      <c r="G5" s="28" t="s">
        <v>19</v>
      </c>
      <c r="H5" s="811">
        <f>秋田市!F5</f>
        <v>0</v>
      </c>
      <c r="I5" s="812"/>
      <c r="J5" s="812"/>
      <c r="K5" s="813"/>
      <c r="L5" s="876" t="s">
        <v>104</v>
      </c>
      <c r="M5" s="877"/>
      <c r="N5" s="817">
        <f>秋田市!L5</f>
        <v>0</v>
      </c>
      <c r="O5" s="818"/>
      <c r="P5" s="878" t="s">
        <v>105</v>
      </c>
      <c r="Q5" s="879"/>
      <c r="R5" s="871"/>
      <c r="S5" s="782"/>
    </row>
    <row r="6" spans="1:19" s="112" customFormat="1" ht="15" customHeight="1" x14ac:dyDescent="0.15">
      <c r="A6" s="825" t="s">
        <v>222</v>
      </c>
      <c r="B6" s="826"/>
      <c r="C6" s="868" t="s">
        <v>3</v>
      </c>
      <c r="D6" s="810" t="s">
        <v>33</v>
      </c>
      <c r="E6" s="778"/>
      <c r="F6" s="778"/>
      <c r="G6" s="779"/>
      <c r="H6" s="810" t="s">
        <v>21</v>
      </c>
      <c r="I6" s="778"/>
      <c r="J6" s="778"/>
      <c r="K6" s="779"/>
      <c r="L6" s="810" t="s">
        <v>22</v>
      </c>
      <c r="M6" s="778"/>
      <c r="N6" s="778"/>
      <c r="O6" s="779"/>
      <c r="P6" s="810" t="s">
        <v>23</v>
      </c>
      <c r="Q6" s="778"/>
      <c r="R6" s="778"/>
      <c r="S6" s="779"/>
    </row>
    <row r="7" spans="1:19" s="112" customFormat="1" ht="15" customHeight="1" x14ac:dyDescent="0.15">
      <c r="A7" s="827"/>
      <c r="B7" s="828"/>
      <c r="C7" s="824"/>
      <c r="D7" s="796" t="s">
        <v>123</v>
      </c>
      <c r="E7" s="797"/>
      <c r="F7" s="85" t="s">
        <v>45</v>
      </c>
      <c r="G7" s="86" t="s">
        <v>25</v>
      </c>
      <c r="H7" s="796" t="s">
        <v>24</v>
      </c>
      <c r="I7" s="797"/>
      <c r="J7" s="85" t="s">
        <v>45</v>
      </c>
      <c r="K7" s="86" t="s">
        <v>25</v>
      </c>
      <c r="L7" s="796" t="s">
        <v>24</v>
      </c>
      <c r="M7" s="797"/>
      <c r="N7" s="85" t="s">
        <v>45</v>
      </c>
      <c r="O7" s="86" t="s">
        <v>25</v>
      </c>
      <c r="P7" s="796" t="s">
        <v>24</v>
      </c>
      <c r="Q7" s="797"/>
      <c r="R7" s="85" t="s">
        <v>45</v>
      </c>
      <c r="S7" s="86" t="s">
        <v>25</v>
      </c>
    </row>
    <row r="8" spans="1:19" s="112" customFormat="1" ht="15" customHeight="1" x14ac:dyDescent="0.15">
      <c r="A8" s="872" t="s">
        <v>261</v>
      </c>
      <c r="B8" s="880"/>
      <c r="C8" s="152"/>
      <c r="D8" s="29"/>
      <c r="E8" s="185" t="s">
        <v>347</v>
      </c>
      <c r="F8" s="620">
        <v>400</v>
      </c>
      <c r="G8" s="194"/>
      <c r="H8" s="36"/>
      <c r="I8" s="185" t="s">
        <v>460</v>
      </c>
      <c r="J8" s="620">
        <v>1470</v>
      </c>
      <c r="K8" s="194"/>
      <c r="L8" s="36"/>
      <c r="M8" s="185" t="s">
        <v>271</v>
      </c>
      <c r="N8" s="620">
        <v>1850</v>
      </c>
      <c r="O8" s="194"/>
      <c r="P8" s="379"/>
      <c r="Q8" s="372"/>
      <c r="R8" s="373"/>
      <c r="S8" s="252"/>
    </row>
    <row r="9" spans="1:19" s="112" customFormat="1" ht="15" customHeight="1" x14ac:dyDescent="0.15">
      <c r="A9" s="881"/>
      <c r="B9" s="882"/>
      <c r="C9" s="153"/>
      <c r="D9" s="30"/>
      <c r="E9" s="43" t="s">
        <v>50</v>
      </c>
      <c r="F9" s="617">
        <v>2330</v>
      </c>
      <c r="G9" s="194"/>
      <c r="H9" s="283"/>
      <c r="I9" s="239"/>
      <c r="J9" s="229"/>
      <c r="K9" s="230"/>
      <c r="L9" s="283"/>
      <c r="M9" s="239"/>
      <c r="N9" s="229"/>
      <c r="O9" s="230"/>
      <c r="P9" s="240"/>
      <c r="Q9" s="233"/>
      <c r="R9" s="268"/>
      <c r="S9" s="253"/>
    </row>
    <row r="10" spans="1:19" s="112" customFormat="1" ht="15" customHeight="1" x14ac:dyDescent="0.15">
      <c r="A10" s="881"/>
      <c r="B10" s="882"/>
      <c r="C10" s="153"/>
      <c r="D10" s="30"/>
      <c r="E10" s="43" t="s">
        <v>51</v>
      </c>
      <c r="F10" s="617">
        <v>2630</v>
      </c>
      <c r="G10" s="194"/>
      <c r="H10" s="284"/>
      <c r="I10" s="233"/>
      <c r="J10" s="259"/>
      <c r="K10" s="279"/>
      <c r="L10" s="284"/>
      <c r="M10" s="233"/>
      <c r="N10" s="231"/>
      <c r="O10" s="234"/>
      <c r="P10" s="284"/>
      <c r="Q10" s="233"/>
      <c r="R10" s="231"/>
      <c r="S10" s="234"/>
    </row>
    <row r="11" spans="1:19" s="112" customFormat="1" ht="15" customHeight="1" x14ac:dyDescent="0.15">
      <c r="A11" s="881"/>
      <c r="B11" s="882"/>
      <c r="C11" s="355"/>
      <c r="D11" s="176" t="s">
        <v>131</v>
      </c>
      <c r="E11" s="43" t="s">
        <v>52</v>
      </c>
      <c r="F11" s="617">
        <v>2970</v>
      </c>
      <c r="G11" s="194"/>
      <c r="H11" s="284"/>
      <c r="I11" s="233"/>
      <c r="J11" s="259"/>
      <c r="K11" s="279"/>
      <c r="L11" s="284"/>
      <c r="M11" s="233"/>
      <c r="N11" s="231"/>
      <c r="O11" s="234"/>
      <c r="P11" s="284"/>
      <c r="Q11" s="233"/>
      <c r="R11" s="259"/>
      <c r="S11" s="279"/>
    </row>
    <row r="12" spans="1:19" s="112" customFormat="1" ht="15" customHeight="1" x14ac:dyDescent="0.15">
      <c r="A12" s="881"/>
      <c r="B12" s="882"/>
      <c r="C12" s="883" t="s">
        <v>86</v>
      </c>
      <c r="D12" s="176"/>
      <c r="E12" s="184" t="s">
        <v>262</v>
      </c>
      <c r="F12" s="617">
        <v>900</v>
      </c>
      <c r="G12" s="194"/>
      <c r="H12" s="284"/>
      <c r="I12" s="233"/>
      <c r="J12" s="259"/>
      <c r="K12" s="279"/>
      <c r="L12" s="284"/>
      <c r="M12" s="233"/>
      <c r="N12" s="231"/>
      <c r="O12" s="234"/>
      <c r="P12" s="284"/>
      <c r="Q12" s="233"/>
      <c r="R12" s="259"/>
      <c r="S12" s="279"/>
    </row>
    <row r="13" spans="1:19" s="112" customFormat="1" ht="15" customHeight="1" x14ac:dyDescent="0.15">
      <c r="A13" s="881"/>
      <c r="B13" s="882"/>
      <c r="C13" s="884"/>
      <c r="D13" s="176"/>
      <c r="E13" s="184" t="s">
        <v>263</v>
      </c>
      <c r="F13" s="617">
        <v>490</v>
      </c>
      <c r="G13" s="194"/>
      <c r="H13" s="284"/>
      <c r="I13" s="233"/>
      <c r="J13" s="259"/>
      <c r="K13" s="279"/>
      <c r="L13" s="284"/>
      <c r="M13" s="233"/>
      <c r="N13" s="231"/>
      <c r="O13" s="234"/>
      <c r="P13" s="284"/>
      <c r="Q13" s="233"/>
      <c r="R13" s="259"/>
      <c r="S13" s="279"/>
    </row>
    <row r="14" spans="1:19" s="112" customFormat="1" ht="15" customHeight="1" x14ac:dyDescent="0.15">
      <c r="A14" s="881"/>
      <c r="B14" s="882"/>
      <c r="C14" s="154" t="s">
        <v>87</v>
      </c>
      <c r="D14" s="176"/>
      <c r="E14" s="184" t="s">
        <v>447</v>
      </c>
      <c r="F14" s="617">
        <v>1850</v>
      </c>
      <c r="G14" s="194"/>
      <c r="H14" s="246"/>
      <c r="I14" s="236"/>
      <c r="J14" s="258"/>
      <c r="K14" s="280"/>
      <c r="L14" s="246"/>
      <c r="M14" s="236"/>
      <c r="N14" s="258"/>
      <c r="O14" s="280"/>
      <c r="P14" s="284"/>
      <c r="Q14" s="233"/>
      <c r="R14" s="259"/>
      <c r="S14" s="279"/>
    </row>
    <row r="15" spans="1:19" s="112" customFormat="1" ht="15" customHeight="1" x14ac:dyDescent="0.15">
      <c r="A15" s="881"/>
      <c r="B15" s="882"/>
      <c r="C15" s="883" t="s">
        <v>88</v>
      </c>
      <c r="D15" s="176"/>
      <c r="E15" s="184" t="s">
        <v>264</v>
      </c>
      <c r="F15" s="617">
        <v>1050</v>
      </c>
      <c r="G15" s="194"/>
      <c r="H15" s="66"/>
      <c r="I15" s="184" t="s">
        <v>448</v>
      </c>
      <c r="J15" s="617">
        <v>30</v>
      </c>
      <c r="K15" s="194"/>
      <c r="L15" s="66"/>
      <c r="M15" s="184" t="s">
        <v>272</v>
      </c>
      <c r="N15" s="617">
        <v>80</v>
      </c>
      <c r="O15" s="194"/>
      <c r="P15" s="284"/>
      <c r="Q15" s="233"/>
      <c r="R15" s="259"/>
      <c r="S15" s="279"/>
    </row>
    <row r="16" spans="1:19" s="112" customFormat="1" ht="15" customHeight="1" x14ac:dyDescent="0.15">
      <c r="A16" s="881"/>
      <c r="B16" s="882"/>
      <c r="C16" s="884"/>
      <c r="D16" s="176"/>
      <c r="E16" s="43"/>
      <c r="F16" s="27"/>
      <c r="G16" s="194"/>
      <c r="H16" s="283"/>
      <c r="I16" s="239"/>
      <c r="J16" s="238"/>
      <c r="K16" s="196"/>
      <c r="L16" s="66"/>
      <c r="M16" s="184" t="s">
        <v>273</v>
      </c>
      <c r="N16" s="617">
        <v>30</v>
      </c>
      <c r="O16" s="194"/>
      <c r="P16" s="284"/>
      <c r="Q16" s="233"/>
      <c r="R16" s="259"/>
      <c r="S16" s="279"/>
    </row>
    <row r="17" spans="1:19" s="112" customFormat="1" ht="15" customHeight="1" x14ac:dyDescent="0.15">
      <c r="A17" s="881"/>
      <c r="B17" s="882"/>
      <c r="C17" s="154" t="s">
        <v>89</v>
      </c>
      <c r="D17" s="176"/>
      <c r="E17" s="43"/>
      <c r="F17" s="27"/>
      <c r="G17" s="194"/>
      <c r="H17" s="284"/>
      <c r="I17" s="233"/>
      <c r="J17" s="268"/>
      <c r="K17" s="253"/>
      <c r="L17" s="66"/>
      <c r="M17" s="43" t="s">
        <v>129</v>
      </c>
      <c r="N17" s="617">
        <v>60</v>
      </c>
      <c r="O17" s="194"/>
      <c r="P17" s="284"/>
      <c r="Q17" s="233"/>
      <c r="R17" s="259"/>
      <c r="S17" s="279"/>
    </row>
    <row r="18" spans="1:19" s="112" customFormat="1" ht="15" customHeight="1" x14ac:dyDescent="0.15">
      <c r="A18" s="881"/>
      <c r="B18" s="882"/>
      <c r="C18" s="154" t="s">
        <v>90</v>
      </c>
      <c r="D18" s="176"/>
      <c r="E18" s="184" t="s">
        <v>265</v>
      </c>
      <c r="F18" s="617">
        <v>1100</v>
      </c>
      <c r="G18" s="194"/>
      <c r="H18" s="284"/>
      <c r="I18" s="233"/>
      <c r="J18" s="259"/>
      <c r="K18" s="279"/>
      <c r="L18" s="169" t="s">
        <v>124</v>
      </c>
      <c r="M18" s="184" t="s">
        <v>382</v>
      </c>
      <c r="N18" s="617">
        <v>220</v>
      </c>
      <c r="O18" s="370"/>
      <c r="P18" s="34"/>
      <c r="Q18" s="56"/>
      <c r="R18" s="19"/>
      <c r="S18" s="253"/>
    </row>
    <row r="19" spans="1:19" s="112" customFormat="1" ht="15" customHeight="1" x14ac:dyDescent="0.15">
      <c r="A19" s="881"/>
      <c r="B19" s="882"/>
      <c r="C19" s="883" t="s">
        <v>91</v>
      </c>
      <c r="D19" s="176"/>
      <c r="E19" s="184" t="s">
        <v>266</v>
      </c>
      <c r="F19" s="617">
        <v>560</v>
      </c>
      <c r="G19" s="194"/>
      <c r="H19" s="284"/>
      <c r="I19" s="233"/>
      <c r="J19" s="259"/>
      <c r="K19" s="279"/>
      <c r="L19" s="248"/>
      <c r="M19" s="239"/>
      <c r="N19" s="257"/>
      <c r="O19" s="278"/>
      <c r="P19" s="284"/>
      <c r="Q19" s="233"/>
      <c r="R19" s="259"/>
      <c r="S19" s="279"/>
    </row>
    <row r="20" spans="1:19" s="112" customFormat="1" ht="15" customHeight="1" x14ac:dyDescent="0.15">
      <c r="A20" s="881"/>
      <c r="B20" s="882"/>
      <c r="C20" s="884"/>
      <c r="D20" s="176"/>
      <c r="E20" s="184" t="s">
        <v>267</v>
      </c>
      <c r="F20" s="617">
        <v>320</v>
      </c>
      <c r="G20" s="194"/>
      <c r="H20" s="284"/>
      <c r="I20" s="233"/>
      <c r="J20" s="259"/>
      <c r="K20" s="279"/>
      <c r="L20" s="249"/>
      <c r="M20" s="233"/>
      <c r="N20" s="259"/>
      <c r="O20" s="279"/>
      <c r="P20" s="284"/>
      <c r="Q20" s="233"/>
      <c r="R20" s="259"/>
      <c r="S20" s="279"/>
    </row>
    <row r="21" spans="1:19" s="112" customFormat="1" ht="15" customHeight="1" x14ac:dyDescent="0.15">
      <c r="A21" s="881"/>
      <c r="B21" s="882"/>
      <c r="C21" s="884"/>
      <c r="D21" s="176"/>
      <c r="E21" s="184" t="s">
        <v>268</v>
      </c>
      <c r="F21" s="617">
        <v>230</v>
      </c>
      <c r="G21" s="194"/>
      <c r="H21" s="284"/>
      <c r="I21" s="233"/>
      <c r="J21" s="259"/>
      <c r="K21" s="279"/>
      <c r="L21" s="250"/>
      <c r="M21" s="236"/>
      <c r="N21" s="258"/>
      <c r="O21" s="280"/>
      <c r="P21" s="284"/>
      <c r="Q21" s="233"/>
      <c r="R21" s="259"/>
      <c r="S21" s="279"/>
    </row>
    <row r="22" spans="1:19" s="112" customFormat="1" ht="15" customHeight="1" x14ac:dyDescent="0.15">
      <c r="A22" s="881"/>
      <c r="B22" s="882"/>
      <c r="C22" s="142" t="s">
        <v>92</v>
      </c>
      <c r="D22" s="176"/>
      <c r="E22" s="184" t="s">
        <v>269</v>
      </c>
      <c r="F22" s="617">
        <v>1270</v>
      </c>
      <c r="G22" s="194"/>
      <c r="H22" s="169"/>
      <c r="I22" s="184" t="s">
        <v>346</v>
      </c>
      <c r="J22" s="617">
        <v>180</v>
      </c>
      <c r="K22" s="194"/>
      <c r="L22" s="169"/>
      <c r="M22" s="184" t="s">
        <v>269</v>
      </c>
      <c r="N22" s="617">
        <v>100</v>
      </c>
      <c r="O22" s="194"/>
      <c r="P22" s="284"/>
      <c r="Q22" s="233"/>
      <c r="R22" s="259"/>
      <c r="S22" s="279"/>
    </row>
    <row r="23" spans="1:19" s="112" customFormat="1" ht="15" customHeight="1" x14ac:dyDescent="0.15">
      <c r="A23" s="125" t="s">
        <v>137</v>
      </c>
      <c r="B23" s="353">
        <f>SUM(F23,J23,N23,R23)</f>
        <v>20120</v>
      </c>
      <c r="C23" s="354">
        <f>SUM(G23,K23,O23,S23)</f>
        <v>0</v>
      </c>
      <c r="D23" s="183"/>
      <c r="E23" s="151" t="s">
        <v>46</v>
      </c>
      <c r="F23" s="76">
        <f>SUM(F8:F22)</f>
        <v>16100</v>
      </c>
      <c r="G23" s="95">
        <f>SUM(G8:G22)</f>
        <v>0</v>
      </c>
      <c r="H23" s="67"/>
      <c r="I23" s="151" t="s">
        <v>46</v>
      </c>
      <c r="J23" s="76">
        <f>SUM(J8,J15,J22)</f>
        <v>1680</v>
      </c>
      <c r="K23" s="95">
        <f>SUM(K8,K15,K22)</f>
        <v>0</v>
      </c>
      <c r="L23" s="180"/>
      <c r="M23" s="151" t="s">
        <v>46</v>
      </c>
      <c r="N23" s="76">
        <f>SUM(N8,N15:N18,N22)</f>
        <v>2340</v>
      </c>
      <c r="O23" s="95">
        <f>SUM(O8,O15:O18,O22)</f>
        <v>0</v>
      </c>
      <c r="P23" s="37"/>
      <c r="Q23" s="122"/>
      <c r="R23" s="68">
        <f>SUM(R18)</f>
        <v>0</v>
      </c>
      <c r="S23" s="97">
        <f>SUM(S18)</f>
        <v>0</v>
      </c>
    </row>
    <row r="24" spans="1:19" s="112" customFormat="1" ht="15" customHeight="1" x14ac:dyDescent="0.15">
      <c r="A24" s="872" t="s">
        <v>67</v>
      </c>
      <c r="B24" s="873"/>
      <c r="C24" s="150" t="s">
        <v>70</v>
      </c>
      <c r="D24" s="175" t="s">
        <v>424</v>
      </c>
      <c r="E24" s="527" t="s">
        <v>425</v>
      </c>
      <c r="F24" s="620">
        <v>3350</v>
      </c>
      <c r="G24" s="194"/>
      <c r="H24" s="245"/>
      <c r="I24" s="265"/>
      <c r="J24" s="282"/>
      <c r="K24" s="297"/>
      <c r="L24" s="298"/>
      <c r="M24" s="244"/>
      <c r="N24" s="299"/>
      <c r="O24" s="300"/>
      <c r="P24" s="284"/>
      <c r="Q24" s="233"/>
      <c r="R24" s="259"/>
      <c r="S24" s="279"/>
    </row>
    <row r="25" spans="1:19" s="112" customFormat="1" ht="15" customHeight="1" x14ac:dyDescent="0.15">
      <c r="A25" s="874"/>
      <c r="B25" s="875"/>
      <c r="C25" s="143" t="s">
        <v>71</v>
      </c>
      <c r="D25" s="176"/>
      <c r="E25" s="184"/>
      <c r="F25" s="27"/>
      <c r="G25" s="194"/>
      <c r="H25" s="284"/>
      <c r="I25" s="233"/>
      <c r="J25" s="259"/>
      <c r="K25" s="289"/>
      <c r="L25" s="169" t="s">
        <v>125</v>
      </c>
      <c r="M25" s="184" t="s">
        <v>274</v>
      </c>
      <c r="N25" s="617">
        <v>250</v>
      </c>
      <c r="O25" s="194"/>
      <c r="P25" s="284"/>
      <c r="Q25" s="233"/>
      <c r="R25" s="259"/>
      <c r="S25" s="279"/>
    </row>
    <row r="26" spans="1:19" s="112" customFormat="1" ht="15" customHeight="1" x14ac:dyDescent="0.15">
      <c r="A26" s="874"/>
      <c r="B26" s="875"/>
      <c r="C26" s="378" t="s">
        <v>72</v>
      </c>
      <c r="D26" s="30"/>
      <c r="E26" s="184" t="s">
        <v>270</v>
      </c>
      <c r="F26" s="617">
        <v>2450</v>
      </c>
      <c r="G26" s="194"/>
      <c r="H26" s="284"/>
      <c r="I26" s="233"/>
      <c r="J26" s="259"/>
      <c r="K26" s="289"/>
      <c r="L26" s="169"/>
      <c r="M26" s="43" t="s">
        <v>130</v>
      </c>
      <c r="N26" s="617">
        <v>90</v>
      </c>
      <c r="O26" s="194"/>
      <c r="P26" s="284"/>
      <c r="Q26" s="233"/>
      <c r="R26" s="259"/>
      <c r="S26" s="279"/>
    </row>
    <row r="27" spans="1:19" s="112" customFormat="1" ht="15" customHeight="1" x14ac:dyDescent="0.15">
      <c r="A27" s="125" t="s">
        <v>137</v>
      </c>
      <c r="B27" s="353">
        <f>SUM(F27,J27,N27,R27)</f>
        <v>6140</v>
      </c>
      <c r="C27" s="354">
        <f>SUM(G27,K27,O27,S27)</f>
        <v>0</v>
      </c>
      <c r="D27" s="11"/>
      <c r="E27" s="151" t="s">
        <v>46</v>
      </c>
      <c r="F27" s="76">
        <f>SUM(F24:F26)</f>
        <v>5800</v>
      </c>
      <c r="G27" s="145">
        <f>SUM(G24:G26)</f>
        <v>0</v>
      </c>
      <c r="H27" s="63"/>
      <c r="I27" s="134"/>
      <c r="J27" s="68"/>
      <c r="K27" s="97"/>
      <c r="L27" s="63"/>
      <c r="M27" s="151" t="s">
        <v>46</v>
      </c>
      <c r="N27" s="76">
        <f>SUM(N25:N26)</f>
        <v>340</v>
      </c>
      <c r="O27" s="95">
        <f>SUM(O25:O26)</f>
        <v>0</v>
      </c>
      <c r="P27" s="63"/>
      <c r="Q27" s="134"/>
      <c r="R27" s="68"/>
      <c r="S27" s="97"/>
    </row>
    <row r="28" spans="1:19" s="89" customFormat="1" ht="15" customHeight="1" x14ac:dyDescent="0.15">
      <c r="A28" s="39" t="s">
        <v>110</v>
      </c>
      <c r="B28" s="38"/>
      <c r="C28" s="48"/>
      <c r="D28" s="550"/>
      <c r="E28" s="550"/>
      <c r="F28" s="48"/>
      <c r="G28" s="550"/>
      <c r="H28" s="550"/>
      <c r="I28" s="48"/>
      <c r="J28" s="550"/>
      <c r="K28" s="550"/>
      <c r="L28" s="551"/>
      <c r="M28" s="551"/>
      <c r="N28" s="551"/>
      <c r="P28" s="104"/>
      <c r="Q28" s="356" t="s">
        <v>275</v>
      </c>
      <c r="R28" s="60">
        <f>SUM(B23,B27)</f>
        <v>26260</v>
      </c>
      <c r="S28" s="94">
        <f>SUM(C23,C27)</f>
        <v>0</v>
      </c>
    </row>
    <row r="29" spans="1:19" s="89" customFormat="1" ht="15" customHeight="1" x14ac:dyDescent="0.15">
      <c r="A29" s="840" t="s">
        <v>127</v>
      </c>
      <c r="B29" s="840"/>
      <c r="C29" s="840"/>
      <c r="D29" s="840"/>
      <c r="E29" s="840"/>
      <c r="F29" s="840"/>
      <c r="G29" s="840"/>
      <c r="H29" s="840"/>
      <c r="I29" s="840"/>
      <c r="J29" s="840"/>
      <c r="K29" s="840"/>
      <c r="L29" s="840"/>
      <c r="M29" s="840"/>
      <c r="N29" s="840"/>
      <c r="O29" s="840"/>
      <c r="P29" s="840"/>
      <c r="Q29" s="840"/>
      <c r="R29" s="840"/>
      <c r="S29" s="840"/>
    </row>
    <row r="30" spans="1:19" s="62" customFormat="1" ht="15" customHeight="1" x14ac:dyDescent="0.15">
      <c r="A30" s="39" t="s">
        <v>478</v>
      </c>
      <c r="B30" s="39"/>
      <c r="E30" s="39"/>
      <c r="F30" s="39" t="s">
        <v>480</v>
      </c>
      <c r="I30" s="39"/>
      <c r="J30" s="39"/>
      <c r="K30" s="39"/>
      <c r="L30" s="39"/>
      <c r="M30" s="39"/>
      <c r="N30" s="39"/>
      <c r="O30" s="39"/>
      <c r="P30" s="39"/>
    </row>
    <row r="31" spans="1:19" s="62" customFormat="1" ht="15" customHeight="1" x14ac:dyDescent="0.15">
      <c r="A31" s="39" t="s">
        <v>479</v>
      </c>
      <c r="B31" s="39"/>
      <c r="F31" s="39" t="s">
        <v>481</v>
      </c>
    </row>
    <row r="32" spans="1:19" s="62" customFormat="1" ht="11.25" customHeight="1" x14ac:dyDescent="0.15">
      <c r="A32" s="38"/>
      <c r="B32" s="38"/>
      <c r="C32" s="90"/>
      <c r="E32" s="91"/>
      <c r="F32" s="65"/>
    </row>
    <row r="33" spans="1:8" s="5" customFormat="1" ht="15.75" customHeight="1" x14ac:dyDescent="0.15">
      <c r="A33" s="89"/>
      <c r="B33" s="89"/>
      <c r="C33" s="108"/>
      <c r="D33" s="126"/>
      <c r="E33" s="78"/>
      <c r="F33" s="51"/>
      <c r="G33" s="127"/>
      <c r="H33" s="127"/>
    </row>
    <row r="34" spans="1:8" ht="15.75" customHeight="1" x14ac:dyDescent="0.15">
      <c r="A34" s="5"/>
      <c r="B34" s="5"/>
      <c r="C34" s="108"/>
      <c r="D34" s="48"/>
      <c r="E34" s="127"/>
      <c r="F34" s="127"/>
      <c r="G34" s="108"/>
    </row>
    <row r="35" spans="1:8" ht="15.75" customHeight="1" x14ac:dyDescent="0.15">
      <c r="C35" s="108"/>
      <c r="E35" s="78"/>
      <c r="F35" s="51"/>
      <c r="G35" s="108"/>
    </row>
  </sheetData>
  <mergeCells count="36">
    <mergeCell ref="A24:B26"/>
    <mergeCell ref="A6:B7"/>
    <mergeCell ref="A29:S29"/>
    <mergeCell ref="H5:K5"/>
    <mergeCell ref="L5:M5"/>
    <mergeCell ref="P5:Q5"/>
    <mergeCell ref="P7:Q7"/>
    <mergeCell ref="C5:F5"/>
    <mergeCell ref="L7:M7"/>
    <mergeCell ref="A8:B22"/>
    <mergeCell ref="C12:C13"/>
    <mergeCell ref="C15:C16"/>
    <mergeCell ref="C19:C21"/>
    <mergeCell ref="P4:Q4"/>
    <mergeCell ref="R4:S4"/>
    <mergeCell ref="L3:O4"/>
    <mergeCell ref="P3:Q3"/>
    <mergeCell ref="H6:K6"/>
    <mergeCell ref="N5:O5"/>
    <mergeCell ref="R5:S5"/>
    <mergeCell ref="Q1:S1"/>
    <mergeCell ref="R2:S2"/>
    <mergeCell ref="L6:O6"/>
    <mergeCell ref="P6:S6"/>
    <mergeCell ref="D7:E7"/>
    <mergeCell ref="H7:I7"/>
    <mergeCell ref="L2:O2"/>
    <mergeCell ref="P2:Q2"/>
    <mergeCell ref="R3:S3"/>
    <mergeCell ref="C2:H2"/>
    <mergeCell ref="J2:K2"/>
    <mergeCell ref="C3:H3"/>
    <mergeCell ref="J3:K3"/>
    <mergeCell ref="C6:C7"/>
    <mergeCell ref="D6:G6"/>
    <mergeCell ref="C4:K4"/>
  </mergeCells>
  <phoneticPr fontId="2"/>
  <dataValidations count="1">
    <dataValidation type="decimal" allowBlank="1" showErrorMessage="1" errorTitle="ｴﾗｰ" error="販売店持ち部数内の枚数を入力してください。" sqref="G8:G22 G24:G26 K22 O25:O26 S18 S8 O22 O15:O18 O8 K15 K8" xr:uid="{00000000-0002-0000-0900-000000000000}">
      <formula1>0</formula1>
      <formula2>F8</formula2>
    </dataValidation>
  </dataValidations>
  <printOptions horizontalCentered="1"/>
  <pageMargins left="0.23622047244094491" right="0.23622047244094491" top="1.3385826771653544" bottom="0.31496062992125984" header="1.3385826771653544" footer="0.31496062992125984"/>
  <pageSetup paperSize="9" scale="91" orientation="landscape" r:id="rId1"/>
  <headerFooter alignWithMargins="0">
    <oddHeader>&amp;C新聞折込広告部数表・申込書</oddHeader>
    <oddFooter>&amp;C（９）&amp;R&amp;8株式会社さきがけ折込センター
TEL018-889-8230
FAX018-829-1600</oddFooter>
  </headerFooter>
  <ignoredErrors>
    <ignoredError sqref="B27:C27 F23:G23 F27:G27 K23 O23 R23:S23 O27 R3" emptyCellReferenc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35"/>
  <sheetViews>
    <sheetView showGridLines="0" showZeros="0" view="pageBreakPreview" zoomScale="96" zoomScaleNormal="100" zoomScaleSheetLayoutView="96" workbookViewId="0">
      <selection activeCell="K22" sqref="K22"/>
    </sheetView>
  </sheetViews>
  <sheetFormatPr defaultRowHeight="13.5" x14ac:dyDescent="0.15"/>
  <cols>
    <col min="1" max="1" width="5.125" style="5" customWidth="1"/>
    <col min="2" max="2" width="6.375" style="5" customWidth="1"/>
    <col min="3" max="3" width="7" style="5" customWidth="1"/>
    <col min="4" max="4" width="3.125" style="5" customWidth="1"/>
    <col min="5" max="5" width="14.25" style="5" customWidth="1"/>
    <col min="6" max="6" width="8.625" style="5" customWidth="1"/>
    <col min="7" max="7" width="10.625" style="5" customWidth="1"/>
    <col min="8" max="8" width="3.125" style="5" customWidth="1"/>
    <col min="9" max="9" width="12.75" style="5" customWidth="1"/>
    <col min="10" max="10" width="8.625" style="5" customWidth="1"/>
    <col min="11" max="11" width="10.625" style="5" customWidth="1"/>
    <col min="12" max="12" width="3.125" style="5" customWidth="1"/>
    <col min="13" max="13" width="12.75" style="5" customWidth="1"/>
    <col min="14" max="14" width="8.625" style="5" customWidth="1"/>
    <col min="15" max="15" width="10.625" style="5" customWidth="1"/>
    <col min="16" max="16" width="3.125" style="5" customWidth="1"/>
    <col min="17" max="17" width="11.625" style="5" customWidth="1"/>
    <col min="18" max="18" width="8.625" style="5" customWidth="1"/>
    <col min="19" max="19" width="10.625" style="5" customWidth="1"/>
    <col min="20" max="16384" width="9" style="5"/>
  </cols>
  <sheetData>
    <row r="1" spans="1:19" ht="22.5" customHeight="1" x14ac:dyDescent="0.15">
      <c r="A1" s="56" t="s">
        <v>402</v>
      </c>
      <c r="B1" s="9"/>
      <c r="C1" s="9"/>
      <c r="D1" s="9"/>
      <c r="E1" s="9"/>
      <c r="G1" s="20"/>
      <c r="H1" s="20"/>
      <c r="I1" s="20"/>
      <c r="J1" s="20"/>
      <c r="K1" s="20"/>
      <c r="L1" s="121"/>
      <c r="M1" s="122"/>
      <c r="N1" s="122"/>
      <c r="Q1" s="726" t="s">
        <v>564</v>
      </c>
      <c r="R1" s="727"/>
      <c r="S1" s="727"/>
    </row>
    <row r="2" spans="1:19" ht="22.5" customHeight="1" x14ac:dyDescent="0.15">
      <c r="A2" s="7" t="s">
        <v>15</v>
      </c>
      <c r="B2" s="333"/>
      <c r="C2" s="784">
        <f>秋田市!B2</f>
        <v>0</v>
      </c>
      <c r="D2" s="784"/>
      <c r="E2" s="784"/>
      <c r="F2" s="784"/>
      <c r="G2" s="784"/>
      <c r="H2" s="784"/>
      <c r="I2" s="192" t="s">
        <v>141</v>
      </c>
      <c r="J2" s="784">
        <f>秋田市!H2</f>
        <v>0</v>
      </c>
      <c r="K2" s="829"/>
      <c r="L2" s="732" t="s">
        <v>103</v>
      </c>
      <c r="M2" s="799"/>
      <c r="N2" s="799"/>
      <c r="O2" s="800"/>
      <c r="P2" s="735" t="s">
        <v>106</v>
      </c>
      <c r="Q2" s="736"/>
      <c r="R2" s="729">
        <f>S29</f>
        <v>0</v>
      </c>
      <c r="S2" s="729"/>
    </row>
    <row r="3" spans="1:19" ht="22.5" customHeight="1" x14ac:dyDescent="0.15">
      <c r="A3" s="42" t="s">
        <v>16</v>
      </c>
      <c r="B3" s="337"/>
      <c r="C3" s="785">
        <f>秋田市!B3</f>
        <v>0</v>
      </c>
      <c r="D3" s="785"/>
      <c r="E3" s="785"/>
      <c r="F3" s="785"/>
      <c r="G3" s="785"/>
      <c r="H3" s="785"/>
      <c r="I3" s="193" t="s">
        <v>141</v>
      </c>
      <c r="J3" s="785">
        <f>秋田市!H3</f>
        <v>0</v>
      </c>
      <c r="K3" s="830"/>
      <c r="L3" s="786">
        <f>秋田市!J3</f>
        <v>0</v>
      </c>
      <c r="M3" s="787"/>
      <c r="N3" s="787"/>
      <c r="O3" s="788"/>
      <c r="P3" s="743" t="s">
        <v>107</v>
      </c>
      <c r="Q3" s="870"/>
      <c r="R3" s="738">
        <f>SUM(秋田市:大館!P2:S2)</f>
        <v>0</v>
      </c>
      <c r="S3" s="738"/>
    </row>
    <row r="4" spans="1:19" ht="22.5" customHeight="1" x14ac:dyDescent="0.15">
      <c r="A4" s="42" t="s">
        <v>17</v>
      </c>
      <c r="B4" s="337"/>
      <c r="C4" s="785">
        <f>秋田市!B4</f>
        <v>0</v>
      </c>
      <c r="D4" s="814"/>
      <c r="E4" s="814"/>
      <c r="F4" s="814"/>
      <c r="G4" s="814"/>
      <c r="H4" s="814"/>
      <c r="I4" s="814"/>
      <c r="J4" s="814"/>
      <c r="K4" s="815"/>
      <c r="L4" s="789"/>
      <c r="M4" s="790"/>
      <c r="N4" s="790"/>
      <c r="O4" s="791"/>
      <c r="P4" s="773" t="s">
        <v>121</v>
      </c>
      <c r="Q4" s="869"/>
      <c r="R4" s="740">
        <f>秋田市!P4</f>
        <v>0</v>
      </c>
      <c r="S4" s="740"/>
    </row>
    <row r="5" spans="1:19" ht="22.5" customHeight="1" x14ac:dyDescent="0.15">
      <c r="A5" s="44" t="s">
        <v>18</v>
      </c>
      <c r="B5" s="336"/>
      <c r="C5" s="811">
        <f>秋田市!B5</f>
        <v>0</v>
      </c>
      <c r="D5" s="812"/>
      <c r="E5" s="812"/>
      <c r="F5" s="812"/>
      <c r="G5" s="28" t="s">
        <v>19</v>
      </c>
      <c r="H5" s="811">
        <f>秋田市!F5</f>
        <v>0</v>
      </c>
      <c r="I5" s="812"/>
      <c r="J5" s="812"/>
      <c r="K5" s="813"/>
      <c r="L5" s="876" t="s">
        <v>104</v>
      </c>
      <c r="M5" s="877"/>
      <c r="N5" s="817">
        <f>秋田市!L5</f>
        <v>0</v>
      </c>
      <c r="O5" s="818"/>
      <c r="P5" s="878" t="s">
        <v>105</v>
      </c>
      <c r="Q5" s="879"/>
      <c r="R5" s="871"/>
      <c r="S5" s="782"/>
    </row>
    <row r="6" spans="1:19" s="88" customFormat="1" ht="14.25" customHeight="1" x14ac:dyDescent="0.15">
      <c r="A6" s="885" t="s">
        <v>222</v>
      </c>
      <c r="B6" s="886"/>
      <c r="C6" s="892" t="s">
        <v>3</v>
      </c>
      <c r="D6" s="810" t="s">
        <v>33</v>
      </c>
      <c r="E6" s="778"/>
      <c r="F6" s="778"/>
      <c r="G6" s="779"/>
      <c r="H6" s="777" t="s">
        <v>21</v>
      </c>
      <c r="I6" s="778"/>
      <c r="J6" s="778"/>
      <c r="K6" s="855"/>
      <c r="L6" s="810" t="s">
        <v>22</v>
      </c>
      <c r="M6" s="778"/>
      <c r="N6" s="778"/>
      <c r="O6" s="779"/>
      <c r="P6" s="810" t="s">
        <v>23</v>
      </c>
      <c r="Q6" s="778"/>
      <c r="R6" s="778"/>
      <c r="S6" s="779"/>
    </row>
    <row r="7" spans="1:19" s="88" customFormat="1" ht="14.25" customHeight="1" x14ac:dyDescent="0.15">
      <c r="A7" s="887"/>
      <c r="B7" s="888"/>
      <c r="C7" s="867"/>
      <c r="D7" s="796" t="s">
        <v>123</v>
      </c>
      <c r="E7" s="797"/>
      <c r="F7" s="85" t="s">
        <v>45</v>
      </c>
      <c r="G7" s="86" t="s">
        <v>25</v>
      </c>
      <c r="H7" s="746" t="s">
        <v>24</v>
      </c>
      <c r="I7" s="797"/>
      <c r="J7" s="85" t="s">
        <v>45</v>
      </c>
      <c r="K7" s="119" t="s">
        <v>25</v>
      </c>
      <c r="L7" s="796" t="s">
        <v>24</v>
      </c>
      <c r="M7" s="797"/>
      <c r="N7" s="85" t="s">
        <v>45</v>
      </c>
      <c r="O7" s="86" t="s">
        <v>25</v>
      </c>
      <c r="P7" s="796" t="s">
        <v>24</v>
      </c>
      <c r="Q7" s="797"/>
      <c r="R7" s="85" t="s">
        <v>45</v>
      </c>
      <c r="S7" s="86" t="s">
        <v>25</v>
      </c>
    </row>
    <row r="8" spans="1:19" s="88" customFormat="1" ht="14.25" customHeight="1" x14ac:dyDescent="0.15">
      <c r="A8" s="897" t="s">
        <v>32</v>
      </c>
      <c r="B8" s="898"/>
      <c r="C8" s="488"/>
      <c r="D8" s="128"/>
      <c r="E8" s="185" t="s">
        <v>277</v>
      </c>
      <c r="F8" s="621">
        <v>650</v>
      </c>
      <c r="G8" s="194"/>
      <c r="H8" s="176" t="s">
        <v>142</v>
      </c>
      <c r="I8" s="191" t="s">
        <v>434</v>
      </c>
      <c r="J8" s="624">
        <v>640</v>
      </c>
      <c r="K8" s="194"/>
      <c r="L8" s="105"/>
      <c r="M8" s="185" t="s">
        <v>449</v>
      </c>
      <c r="N8" s="620">
        <v>1440</v>
      </c>
      <c r="O8" s="194"/>
      <c r="P8" s="303"/>
      <c r="Q8" s="304"/>
      <c r="R8" s="304"/>
      <c r="S8" s="305"/>
    </row>
    <row r="9" spans="1:19" s="88" customFormat="1" ht="14.25" customHeight="1" x14ac:dyDescent="0.15">
      <c r="A9" s="899"/>
      <c r="B9" s="900"/>
      <c r="C9" s="513"/>
      <c r="D9" s="129"/>
      <c r="E9" s="191" t="s">
        <v>132</v>
      </c>
      <c r="F9" s="622">
        <v>550</v>
      </c>
      <c r="G9" s="194"/>
      <c r="H9" s="18"/>
      <c r="I9" s="184" t="s">
        <v>435</v>
      </c>
      <c r="J9" s="617">
        <v>250</v>
      </c>
      <c r="K9" s="194"/>
      <c r="L9" s="195"/>
      <c r="M9" s="191" t="s">
        <v>134</v>
      </c>
      <c r="N9" s="624">
        <v>200</v>
      </c>
      <c r="O9" s="194"/>
      <c r="P9" s="306"/>
      <c r="Q9" s="644"/>
      <c r="R9" s="644"/>
      <c r="S9" s="307"/>
    </row>
    <row r="10" spans="1:19" s="88" customFormat="1" ht="14.25" customHeight="1" x14ac:dyDescent="0.15">
      <c r="A10" s="899"/>
      <c r="B10" s="900"/>
      <c r="C10" s="513"/>
      <c r="D10" s="130"/>
      <c r="E10" s="184" t="s">
        <v>278</v>
      </c>
      <c r="F10" s="623">
        <v>300</v>
      </c>
      <c r="G10" s="194"/>
      <c r="H10" s="301"/>
      <c r="I10" s="239"/>
      <c r="J10" s="238"/>
      <c r="K10" s="196"/>
      <c r="L10" s="42"/>
      <c r="M10" s="184" t="s">
        <v>436</v>
      </c>
      <c r="N10" s="617">
        <v>330</v>
      </c>
      <c r="O10" s="362"/>
      <c r="P10" s="306"/>
      <c r="Q10" s="644"/>
      <c r="R10" s="644"/>
      <c r="S10" s="307"/>
    </row>
    <row r="11" spans="1:19" s="88" customFormat="1" ht="14.25" customHeight="1" x14ac:dyDescent="0.15">
      <c r="A11" s="899"/>
      <c r="B11" s="900"/>
      <c r="C11" s="489"/>
      <c r="D11" s="130"/>
      <c r="E11" s="184" t="s">
        <v>422</v>
      </c>
      <c r="F11" s="623">
        <v>3040</v>
      </c>
      <c r="G11" s="194"/>
      <c r="H11" s="264"/>
      <c r="I11" s="264"/>
      <c r="J11" s="264"/>
      <c r="K11" s="291"/>
      <c r="L11" s="260"/>
      <c r="M11" s="233"/>
      <c r="N11" s="268"/>
      <c r="O11" s="253"/>
      <c r="P11" s="306"/>
      <c r="Q11" s="644"/>
      <c r="R11" s="644"/>
      <c r="S11" s="307"/>
    </row>
    <row r="12" spans="1:19" s="88" customFormat="1" ht="14.25" customHeight="1" x14ac:dyDescent="0.15">
      <c r="A12" s="899"/>
      <c r="B12" s="900"/>
      <c r="C12" s="525"/>
      <c r="D12" s="518"/>
      <c r="E12" s="165" t="s">
        <v>46</v>
      </c>
      <c r="F12" s="156">
        <f>SUM(F8:F11)</f>
        <v>4540</v>
      </c>
      <c r="G12" s="95">
        <f>SUM(G8:G11)</f>
        <v>0</v>
      </c>
      <c r="H12" s="190"/>
      <c r="I12" s="165" t="s">
        <v>46</v>
      </c>
      <c r="J12" s="588">
        <f>SUM(J8:J11)</f>
        <v>890</v>
      </c>
      <c r="K12" s="242">
        <f>SUM(K8:K9)</f>
        <v>0</v>
      </c>
      <c r="L12" s="518"/>
      <c r="M12" s="165" t="s">
        <v>46</v>
      </c>
      <c r="N12" s="589">
        <f>SUM(N8:N11)</f>
        <v>1970</v>
      </c>
      <c r="O12" s="243">
        <f>SUM(O8:O10)</f>
        <v>0</v>
      </c>
      <c r="P12" s="80"/>
      <c r="Q12" s="81"/>
      <c r="R12" s="81"/>
      <c r="S12" s="132"/>
    </row>
    <row r="13" spans="1:19" s="88" customFormat="1" ht="14.25" customHeight="1" x14ac:dyDescent="0.15">
      <c r="A13" s="899"/>
      <c r="B13" s="900"/>
      <c r="C13" s="891" t="s">
        <v>3</v>
      </c>
      <c r="D13" s="825" t="s">
        <v>392</v>
      </c>
      <c r="E13" s="889"/>
      <c r="F13" s="889"/>
      <c r="G13" s="889"/>
      <c r="H13" s="889"/>
      <c r="I13" s="889"/>
      <c r="J13" s="889"/>
      <c r="K13" s="889"/>
      <c r="L13" s="889"/>
      <c r="M13" s="889"/>
      <c r="N13" s="889"/>
      <c r="O13" s="890"/>
      <c r="P13" s="645"/>
      <c r="S13" s="646"/>
    </row>
    <row r="14" spans="1:19" s="88" customFormat="1" ht="13.5" customHeight="1" x14ac:dyDescent="0.15">
      <c r="A14" s="899"/>
      <c r="B14" s="900"/>
      <c r="C14" s="742"/>
      <c r="D14" s="745" t="s">
        <v>123</v>
      </c>
      <c r="E14" s="780"/>
      <c r="F14" s="746"/>
      <c r="G14" s="119" t="s">
        <v>45</v>
      </c>
      <c r="H14" s="901" t="s">
        <v>25</v>
      </c>
      <c r="I14" s="780"/>
      <c r="J14" s="893" t="s">
        <v>389</v>
      </c>
      <c r="K14" s="780"/>
      <c r="L14" s="780"/>
      <c r="M14" s="780"/>
      <c r="N14" s="780"/>
      <c r="O14" s="894"/>
      <c r="P14" s="645"/>
      <c r="S14" s="646"/>
    </row>
    <row r="15" spans="1:19" s="88" customFormat="1" ht="14.25" customHeight="1" x14ac:dyDescent="0.15">
      <c r="A15" s="899"/>
      <c r="B15" s="900"/>
      <c r="C15" s="513"/>
      <c r="D15" s="176" t="s">
        <v>10</v>
      </c>
      <c r="E15" s="184" t="s">
        <v>384</v>
      </c>
      <c r="F15" s="484"/>
      <c r="G15" s="625">
        <v>550</v>
      </c>
      <c r="H15" s="916"/>
      <c r="I15" s="917"/>
      <c r="J15" s="511" t="s">
        <v>404</v>
      </c>
      <c r="K15" s="365"/>
      <c r="L15" s="29"/>
      <c r="M15" s="486"/>
      <c r="N15" s="486"/>
      <c r="O15" s="365"/>
      <c r="P15" s="645"/>
      <c r="S15" s="646"/>
    </row>
    <row r="16" spans="1:19" s="88" customFormat="1" ht="14.25" customHeight="1" x14ac:dyDescent="0.15">
      <c r="A16" s="899"/>
      <c r="B16" s="900"/>
      <c r="C16" s="513"/>
      <c r="D16" s="30"/>
      <c r="E16" s="184" t="s">
        <v>385</v>
      </c>
      <c r="F16" s="485"/>
      <c r="G16" s="625">
        <v>300</v>
      </c>
      <c r="H16" s="909"/>
      <c r="I16" s="910"/>
      <c r="J16" s="511" t="s">
        <v>404</v>
      </c>
      <c r="K16" s="194"/>
      <c r="L16" s="30"/>
      <c r="M16" s="487"/>
      <c r="N16" s="487"/>
      <c r="O16" s="194"/>
      <c r="P16" s="645"/>
      <c r="S16" s="646"/>
    </row>
    <row r="17" spans="1:19" s="88" customFormat="1" ht="14.25" customHeight="1" x14ac:dyDescent="0.15">
      <c r="A17" s="899"/>
      <c r="B17" s="900"/>
      <c r="C17" s="513"/>
      <c r="D17" s="255"/>
      <c r="E17" s="191" t="s">
        <v>386</v>
      </c>
      <c r="F17" s="485"/>
      <c r="G17" s="626">
        <v>800</v>
      </c>
      <c r="H17" s="911"/>
      <c r="I17" s="912"/>
      <c r="J17" s="511" t="s">
        <v>404</v>
      </c>
      <c r="K17" s="362"/>
      <c r="L17" s="30"/>
      <c r="M17" s="184"/>
      <c r="N17" s="45"/>
      <c r="O17" s="194"/>
      <c r="P17" s="645"/>
      <c r="S17" s="646"/>
    </row>
    <row r="18" spans="1:19" s="88" customFormat="1" ht="14.25" customHeight="1" x14ac:dyDescent="0.15">
      <c r="A18" s="899"/>
      <c r="B18" s="900"/>
      <c r="C18" s="513"/>
      <c r="D18" s="583"/>
      <c r="E18" s="191" t="s">
        <v>387</v>
      </c>
      <c r="F18" s="485"/>
      <c r="G18" s="626">
        <v>200</v>
      </c>
      <c r="H18" s="911"/>
      <c r="I18" s="912"/>
      <c r="J18" s="511" t="s">
        <v>404</v>
      </c>
      <c r="K18" s="362"/>
      <c r="L18" s="30"/>
      <c r="M18" s="184"/>
      <c r="N18" s="45"/>
      <c r="O18" s="194"/>
      <c r="P18" s="645"/>
      <c r="S18" s="646"/>
    </row>
    <row r="19" spans="1:19" s="88" customFormat="1" ht="14.25" customHeight="1" x14ac:dyDescent="0.15">
      <c r="A19" s="899"/>
      <c r="B19" s="900"/>
      <c r="C19" s="489"/>
      <c r="D19" s="256"/>
      <c r="E19" s="184" t="s">
        <v>388</v>
      </c>
      <c r="F19" s="485"/>
      <c r="G19" s="625">
        <v>170</v>
      </c>
      <c r="H19" s="913"/>
      <c r="I19" s="914"/>
      <c r="J19" s="511" t="s">
        <v>404</v>
      </c>
      <c r="K19" s="315"/>
      <c r="L19" s="30"/>
      <c r="M19" s="487"/>
      <c r="N19" s="487"/>
      <c r="O19" s="194"/>
      <c r="P19" s="645"/>
      <c r="S19" s="646"/>
    </row>
    <row r="20" spans="1:19" ht="14.25" customHeight="1" x14ac:dyDescent="0.15">
      <c r="A20" s="102" t="s">
        <v>137</v>
      </c>
      <c r="B20" s="342">
        <f>F12+J12+N12+G20</f>
        <v>9420</v>
      </c>
      <c r="C20" s="137">
        <f>G12+K12+O12+H20</f>
        <v>0</v>
      </c>
      <c r="D20" s="79"/>
      <c r="E20" s="134"/>
      <c r="F20" s="187" t="s">
        <v>46</v>
      </c>
      <c r="G20" s="595">
        <f>SUM(G15:G19)</f>
        <v>2020</v>
      </c>
      <c r="H20" s="895">
        <f>SUM(H15:H19)</f>
        <v>0</v>
      </c>
      <c r="I20" s="915"/>
      <c r="J20" s="906">
        <f>SUM(J15:J19)</f>
        <v>0</v>
      </c>
      <c r="K20" s="907"/>
      <c r="L20" s="907"/>
      <c r="M20" s="907"/>
      <c r="N20" s="907"/>
      <c r="O20" s="908"/>
      <c r="P20" s="647"/>
      <c r="S20" s="648"/>
    </row>
    <row r="21" spans="1:19" ht="14.25" customHeight="1" x14ac:dyDescent="0.15">
      <c r="A21" s="885" t="s">
        <v>222</v>
      </c>
      <c r="B21" s="886"/>
      <c r="C21" s="892" t="s">
        <v>3</v>
      </c>
      <c r="D21" s="810" t="s">
        <v>33</v>
      </c>
      <c r="E21" s="778"/>
      <c r="F21" s="778"/>
      <c r="G21" s="779"/>
      <c r="H21" s="777" t="s">
        <v>21</v>
      </c>
      <c r="I21" s="778"/>
      <c r="J21" s="778"/>
      <c r="K21" s="855"/>
      <c r="L21" s="810" t="s">
        <v>22</v>
      </c>
      <c r="M21" s="778"/>
      <c r="N21" s="778"/>
      <c r="O21" s="779"/>
      <c r="P21" s="810" t="s">
        <v>23</v>
      </c>
      <c r="Q21" s="778"/>
      <c r="R21" s="778"/>
      <c r="S21" s="779"/>
    </row>
    <row r="22" spans="1:19" ht="14.25" customHeight="1" x14ac:dyDescent="0.15">
      <c r="A22" s="887"/>
      <c r="B22" s="888"/>
      <c r="C22" s="867"/>
      <c r="D22" s="796" t="s">
        <v>123</v>
      </c>
      <c r="E22" s="797"/>
      <c r="F22" s="85" t="s">
        <v>45</v>
      </c>
      <c r="G22" s="86" t="s">
        <v>25</v>
      </c>
      <c r="H22" s="796" t="s">
        <v>24</v>
      </c>
      <c r="I22" s="797"/>
      <c r="J22" s="85" t="s">
        <v>45</v>
      </c>
      <c r="K22" s="86" t="s">
        <v>25</v>
      </c>
      <c r="L22" s="796" t="s">
        <v>24</v>
      </c>
      <c r="M22" s="797"/>
      <c r="N22" s="85" t="s">
        <v>45</v>
      </c>
      <c r="O22" s="86" t="s">
        <v>25</v>
      </c>
      <c r="P22" s="796" t="s">
        <v>24</v>
      </c>
      <c r="Q22" s="797"/>
      <c r="R22" s="85" t="s">
        <v>45</v>
      </c>
      <c r="S22" s="86" t="s">
        <v>25</v>
      </c>
    </row>
    <row r="23" spans="1:19" ht="14.25" customHeight="1" x14ac:dyDescent="0.15">
      <c r="A23" s="897" t="s">
        <v>119</v>
      </c>
      <c r="B23" s="898"/>
      <c r="C23" s="592" t="s">
        <v>53</v>
      </c>
      <c r="D23" s="128"/>
      <c r="E23" s="185" t="s">
        <v>288</v>
      </c>
      <c r="F23" s="621">
        <v>600</v>
      </c>
      <c r="G23" s="194"/>
      <c r="H23" s="635"/>
      <c r="I23" s="321"/>
      <c r="J23" s="573"/>
      <c r="K23" s="253"/>
      <c r="L23" s="175"/>
      <c r="M23" s="185" t="s">
        <v>453</v>
      </c>
      <c r="N23" s="621">
        <v>330</v>
      </c>
      <c r="O23" s="194"/>
      <c r="P23" s="303"/>
      <c r="Q23" s="304"/>
      <c r="R23" s="304"/>
      <c r="S23" s="305"/>
    </row>
    <row r="24" spans="1:19" ht="14.25" customHeight="1" x14ac:dyDescent="0.15">
      <c r="A24" s="899"/>
      <c r="B24" s="900"/>
      <c r="C24" s="522"/>
      <c r="D24" s="80"/>
      <c r="E24" s="155" t="s">
        <v>46</v>
      </c>
      <c r="F24" s="156">
        <f>SUM(F23)</f>
        <v>600</v>
      </c>
      <c r="G24" s="95">
        <f>SUM(G23)</f>
        <v>0</v>
      </c>
      <c r="H24" s="604"/>
      <c r="I24" s="187"/>
      <c r="J24" s="605">
        <f>SUM(J23)</f>
        <v>0</v>
      </c>
      <c r="K24" s="97">
        <f>SUM(K23)</f>
        <v>0</v>
      </c>
      <c r="L24" s="103"/>
      <c r="M24" s="155" t="s">
        <v>46</v>
      </c>
      <c r="N24" s="156">
        <f>SUM(N23)</f>
        <v>330</v>
      </c>
      <c r="O24" s="95">
        <f>SUM(O23)</f>
        <v>0</v>
      </c>
      <c r="P24" s="80"/>
      <c r="Q24" s="81"/>
      <c r="R24" s="81"/>
      <c r="S24" s="132"/>
    </row>
    <row r="25" spans="1:19" ht="14.25" customHeight="1" x14ac:dyDescent="0.15">
      <c r="A25" s="899"/>
      <c r="B25" s="900"/>
      <c r="C25" s="891" t="s">
        <v>3</v>
      </c>
      <c r="D25" s="825" t="s">
        <v>392</v>
      </c>
      <c r="E25" s="889"/>
      <c r="F25" s="889"/>
      <c r="G25" s="889"/>
      <c r="H25" s="889"/>
      <c r="I25" s="889"/>
      <c r="J25" s="889"/>
      <c r="K25" s="889"/>
      <c r="L25" s="889"/>
      <c r="M25" s="889"/>
      <c r="N25" s="889"/>
      <c r="O25" s="890"/>
      <c r="P25" s="647"/>
      <c r="S25" s="648"/>
    </row>
    <row r="26" spans="1:19" ht="14.25" customHeight="1" x14ac:dyDescent="0.15">
      <c r="A26" s="899"/>
      <c r="B26" s="900"/>
      <c r="C26" s="742"/>
      <c r="D26" s="745" t="s">
        <v>123</v>
      </c>
      <c r="E26" s="780"/>
      <c r="F26" s="746"/>
      <c r="G26" s="119" t="s">
        <v>45</v>
      </c>
      <c r="H26" s="901" t="s">
        <v>25</v>
      </c>
      <c r="I26" s="780"/>
      <c r="J26" s="893" t="s">
        <v>389</v>
      </c>
      <c r="K26" s="780"/>
      <c r="L26" s="780"/>
      <c r="M26" s="780"/>
      <c r="N26" s="780"/>
      <c r="O26" s="894"/>
      <c r="P26" s="647"/>
      <c r="S26" s="648"/>
    </row>
    <row r="27" spans="1:19" ht="14.25" customHeight="1" x14ac:dyDescent="0.15">
      <c r="A27" s="899"/>
      <c r="B27" s="900"/>
      <c r="C27" s="594" t="s">
        <v>53</v>
      </c>
      <c r="D27" s="314"/>
      <c r="E27" s="185" t="s">
        <v>390</v>
      </c>
      <c r="G27" s="627">
        <v>680</v>
      </c>
      <c r="H27" s="902"/>
      <c r="I27" s="903"/>
      <c r="J27" s="516" t="s">
        <v>404</v>
      </c>
      <c r="K27" s="308"/>
      <c r="L27" s="31"/>
      <c r="M27" s="515"/>
      <c r="N27" s="333"/>
      <c r="O27" s="308"/>
      <c r="P27" s="647"/>
      <c r="S27" s="648"/>
    </row>
    <row r="28" spans="1:19" ht="14.25" customHeight="1" x14ac:dyDescent="0.15">
      <c r="A28" s="102" t="s">
        <v>137</v>
      </c>
      <c r="B28" s="342">
        <f>F24+N24+G28</f>
        <v>1610</v>
      </c>
      <c r="C28" s="107">
        <f>G24+O24+H28</f>
        <v>0</v>
      </c>
      <c r="D28" s="201"/>
      <c r="E28" s="336"/>
      <c r="F28" s="165" t="s">
        <v>46</v>
      </c>
      <c r="G28" s="517">
        <f>SUM(G27)</f>
        <v>680</v>
      </c>
      <c r="H28" s="895">
        <f>H27</f>
        <v>0</v>
      </c>
      <c r="I28" s="896"/>
      <c r="J28" s="904">
        <f>SUM(J27)</f>
        <v>0</v>
      </c>
      <c r="K28" s="904"/>
      <c r="L28" s="904"/>
      <c r="M28" s="904"/>
      <c r="N28" s="904"/>
      <c r="O28" s="905"/>
      <c r="P28" s="106"/>
      <c r="Q28" s="159"/>
      <c r="R28" s="159"/>
      <c r="S28" s="649"/>
    </row>
    <row r="29" spans="1:19" ht="14.25" customHeight="1" x14ac:dyDescent="0.15">
      <c r="A29" s="39" t="s">
        <v>110</v>
      </c>
      <c r="B29" s="39"/>
      <c r="C29" s="56"/>
      <c r="D29" s="552"/>
      <c r="E29" s="552"/>
      <c r="F29" s="56"/>
      <c r="G29" s="552"/>
      <c r="H29" s="552"/>
      <c r="I29" s="56"/>
      <c r="J29" s="552"/>
      <c r="K29" s="552"/>
      <c r="L29" s="553"/>
      <c r="M29" s="554"/>
      <c r="N29" s="553"/>
      <c r="O29" s="545"/>
      <c r="P29" s="117"/>
      <c r="Q29" s="356" t="s">
        <v>418</v>
      </c>
      <c r="R29" s="84">
        <f>B20+B28</f>
        <v>11030</v>
      </c>
      <c r="S29" s="93">
        <f>G12+K12+O12+H20+G24+O24+H28</f>
        <v>0</v>
      </c>
    </row>
    <row r="30" spans="1:19" s="380" customFormat="1" ht="14.25" customHeight="1" x14ac:dyDescent="0.15">
      <c r="A30" s="538" t="s">
        <v>547</v>
      </c>
      <c r="B30" s="39"/>
      <c r="C30" s="56"/>
      <c r="D30" s="552"/>
      <c r="E30" s="552"/>
      <c r="F30" s="56"/>
      <c r="G30" s="552"/>
      <c r="H30" s="552"/>
      <c r="I30" s="56"/>
      <c r="J30" s="552"/>
      <c r="K30" s="552"/>
      <c r="L30" s="555"/>
      <c r="M30" s="539"/>
      <c r="N30" s="555"/>
      <c r="O30" s="545"/>
      <c r="Q30" s="539"/>
      <c r="R30" s="403"/>
      <c r="S30" s="109"/>
    </row>
    <row r="31" spans="1:19" ht="11.25" customHeight="1" x14ac:dyDescent="0.15">
      <c r="A31" s="39" t="s">
        <v>127</v>
      </c>
      <c r="B31" s="39"/>
      <c r="C31" s="39"/>
      <c r="D31" s="39"/>
      <c r="E31" s="39"/>
      <c r="F31" s="39"/>
      <c r="G31" s="39"/>
      <c r="H31" s="39"/>
      <c r="I31" s="39"/>
      <c r="J31" s="39"/>
      <c r="K31" s="39"/>
      <c r="L31" s="39"/>
      <c r="M31" s="39"/>
      <c r="N31" s="39"/>
      <c r="O31" s="39"/>
      <c r="P31" s="39"/>
      <c r="Q31" s="39"/>
      <c r="R31" s="39"/>
      <c r="S31" s="39"/>
    </row>
    <row r="32" spans="1:19" s="545" customFormat="1" ht="11.25" customHeight="1" x14ac:dyDescent="0.15">
      <c r="A32" s="39" t="s">
        <v>482</v>
      </c>
      <c r="B32" s="39"/>
      <c r="C32" s="56"/>
      <c r="D32" s="56"/>
      <c r="E32" s="56"/>
      <c r="F32" s="39"/>
      <c r="G32" s="56"/>
      <c r="H32" s="56"/>
      <c r="I32" s="56"/>
      <c r="J32" s="56"/>
      <c r="K32" s="56"/>
    </row>
    <row r="33" spans="3:11" ht="15.75" customHeight="1" x14ac:dyDescent="0.15"/>
    <row r="35" spans="3:11" x14ac:dyDescent="0.15">
      <c r="C35" s="9"/>
      <c r="D35" s="9"/>
      <c r="E35" s="9"/>
      <c r="F35" s="9"/>
      <c r="G35" s="9"/>
      <c r="H35" s="9"/>
      <c r="I35" s="9"/>
      <c r="J35" s="9"/>
      <c r="K35" s="9"/>
    </row>
  </sheetData>
  <mergeCells count="62">
    <mergeCell ref="J20:O20"/>
    <mergeCell ref="A8:B19"/>
    <mergeCell ref="A21:B22"/>
    <mergeCell ref="C21:C22"/>
    <mergeCell ref="H16:I16"/>
    <mergeCell ref="H17:I17"/>
    <mergeCell ref="H18:I18"/>
    <mergeCell ref="H19:I19"/>
    <mergeCell ref="H20:I20"/>
    <mergeCell ref="D14:F14"/>
    <mergeCell ref="H14:I14"/>
    <mergeCell ref="H15:I15"/>
    <mergeCell ref="H28:I28"/>
    <mergeCell ref="A23:B27"/>
    <mergeCell ref="D25:O25"/>
    <mergeCell ref="D26:F26"/>
    <mergeCell ref="H26:I26"/>
    <mergeCell ref="J26:O26"/>
    <mergeCell ref="H27:I27"/>
    <mergeCell ref="J28:O28"/>
    <mergeCell ref="C25:C26"/>
    <mergeCell ref="P21:S21"/>
    <mergeCell ref="D22:E22"/>
    <mergeCell ref="H22:I22"/>
    <mergeCell ref="L22:M22"/>
    <mergeCell ref="P22:Q22"/>
    <mergeCell ref="D21:G21"/>
    <mergeCell ref="H21:K21"/>
    <mergeCell ref="L21:O21"/>
    <mergeCell ref="A6:B7"/>
    <mergeCell ref="D13:O13"/>
    <mergeCell ref="P7:Q7"/>
    <mergeCell ref="L6:O6"/>
    <mergeCell ref="H6:K6"/>
    <mergeCell ref="H7:I7"/>
    <mergeCell ref="P6:S6"/>
    <mergeCell ref="L7:M7"/>
    <mergeCell ref="C13:C14"/>
    <mergeCell ref="C6:C7"/>
    <mergeCell ref="D6:G6"/>
    <mergeCell ref="D7:E7"/>
    <mergeCell ref="J14:O14"/>
    <mergeCell ref="Q1:S1"/>
    <mergeCell ref="P2:Q2"/>
    <mergeCell ref="P5:Q5"/>
    <mergeCell ref="R4:S4"/>
    <mergeCell ref="L3:O4"/>
    <mergeCell ref="P4:Q4"/>
    <mergeCell ref="R5:S5"/>
    <mergeCell ref="N5:O5"/>
    <mergeCell ref="L5:M5"/>
    <mergeCell ref="R2:S2"/>
    <mergeCell ref="P3:Q3"/>
    <mergeCell ref="R3:S3"/>
    <mergeCell ref="L2:O2"/>
    <mergeCell ref="C4:K4"/>
    <mergeCell ref="C5:F5"/>
    <mergeCell ref="C2:H2"/>
    <mergeCell ref="J2:K2"/>
    <mergeCell ref="C3:H3"/>
    <mergeCell ref="J3:K3"/>
    <mergeCell ref="H5:K5"/>
  </mergeCells>
  <phoneticPr fontId="2"/>
  <dataValidations count="5">
    <dataValidation type="whole" allowBlank="1" showErrorMessage="1" errorTitle="ｴﾗｰ" error="販売店持ち部数内の枚数を入力してください。" sqref="K10" xr:uid="{00000000-0002-0000-0A00-000000000000}">
      <formula1>0</formula1>
      <formula2>J10</formula2>
    </dataValidation>
    <dataValidation type="decimal" allowBlank="1" showErrorMessage="1" errorTitle="ｴﾗｰ" error="販売店持ち部数内の枚数を入力してください。" sqref="O23 G23 O8:O10 K8:K9 G8:G11" xr:uid="{00000000-0002-0000-0A00-000001000000}">
      <formula1>0</formula1>
      <formula2>F8</formula2>
    </dataValidation>
    <dataValidation type="decimal" allowBlank="1" showErrorMessage="1" errorTitle="ｴﾗｰ" error="販売店持ち部数内の枚数を入力してください。" sqref="K15:K18" xr:uid="{00000000-0002-0000-0A00-000002000000}">
      <formula1>0</formula1>
      <formula2>G15</formula2>
    </dataValidation>
    <dataValidation type="decimal" allowBlank="1" showErrorMessage="1" errorTitle="ｴﾗｰ" error="販売店持ち部数内の枚数を入力してください。" sqref="O15:O19" xr:uid="{00000000-0002-0000-0A00-000003000000}">
      <formula1>0</formula1>
      <formula2>G17</formula2>
    </dataValidation>
    <dataValidation type="whole" allowBlank="1" showErrorMessage="1" errorTitle="ｴﾗｰ" error="販売店持ち部数内の枚数を入力してください。" sqref="O27" xr:uid="{00000000-0002-0000-0A00-000004000000}">
      <formula1>0</formula1>
      <formula2>G27</formula2>
    </dataValidation>
  </dataValidations>
  <printOptions horizontalCentered="1"/>
  <pageMargins left="0.23622047244094491" right="0.23622047244094491" top="0.78740157480314965" bottom="0.47244094488188981" header="0.78740157480314965" footer="0.31496062992125984"/>
  <pageSetup paperSize="9" scale="91" orientation="landscape" r:id="rId1"/>
  <headerFooter alignWithMargins="0">
    <oddHeader>&amp;C新聞折込広告部数表・申込書</oddHeader>
    <oddFooter>&amp;C（１０）&amp;R&amp;8株式会社さきがけ折込センター
TEL018-889-8230
FAX018-829-1600</oddFooter>
  </headerFooter>
  <ignoredErrors>
    <ignoredError sqref="G12 G24 J24:K24 J12:K12 N12:O12 H20 H28 R3" emptyCellReferenc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S27"/>
  <sheetViews>
    <sheetView showGridLines="0" showZeros="0" view="pageBreakPreview" zoomScale="96" zoomScaleNormal="80" zoomScaleSheetLayoutView="96" workbookViewId="0">
      <selection activeCell="K22" sqref="K22"/>
    </sheetView>
  </sheetViews>
  <sheetFormatPr defaultRowHeight="13.5" x14ac:dyDescent="0.15"/>
  <cols>
    <col min="1" max="1" width="5.125" style="5" customWidth="1"/>
    <col min="2" max="2" width="6.375" style="5" customWidth="1"/>
    <col min="3" max="3" width="7" style="5" customWidth="1"/>
    <col min="4" max="4" width="3.125" style="5" customWidth="1"/>
    <col min="5" max="5" width="14.25" style="5" customWidth="1"/>
    <col min="6" max="6" width="8.625" style="5" customWidth="1"/>
    <col min="7" max="7" width="10.625" style="5" customWidth="1"/>
    <col min="8" max="8" width="3.125" style="5" customWidth="1"/>
    <col min="9" max="9" width="12.75" style="5" customWidth="1"/>
    <col min="10" max="10" width="8.625" style="5" customWidth="1"/>
    <col min="11" max="11" width="10.625" style="5" customWidth="1"/>
    <col min="12" max="12" width="3.125" style="5" customWidth="1"/>
    <col min="13" max="13" width="12.75" style="5" customWidth="1"/>
    <col min="14" max="14" width="8.625" style="5" customWidth="1"/>
    <col min="15" max="15" width="10.625" style="5" customWidth="1"/>
    <col min="16" max="16" width="3.125" style="5" customWidth="1"/>
    <col min="17" max="17" width="11.625" style="5" customWidth="1"/>
    <col min="18" max="18" width="8.625" style="5" customWidth="1"/>
    <col min="19" max="19" width="10.625" style="5" customWidth="1"/>
    <col min="20" max="16384" width="9" style="5"/>
  </cols>
  <sheetData>
    <row r="1" spans="1:19" ht="22.5" customHeight="1" x14ac:dyDescent="0.15">
      <c r="A1" s="56" t="s">
        <v>403</v>
      </c>
      <c r="B1" s="9"/>
      <c r="C1" s="9"/>
      <c r="D1" s="9"/>
      <c r="E1" s="9"/>
      <c r="G1" s="20"/>
      <c r="H1" s="20"/>
      <c r="I1" s="20"/>
      <c r="J1" s="20"/>
      <c r="K1" s="20"/>
      <c r="L1" s="121"/>
      <c r="M1" s="122"/>
      <c r="N1" s="122"/>
      <c r="Q1" s="726" t="s">
        <v>564</v>
      </c>
      <c r="R1" s="727"/>
      <c r="S1" s="727"/>
    </row>
    <row r="2" spans="1:19" ht="22.5" customHeight="1" x14ac:dyDescent="0.15">
      <c r="A2" s="7" t="s">
        <v>15</v>
      </c>
      <c r="B2" s="333"/>
      <c r="C2" s="784">
        <f>秋田市!B2</f>
        <v>0</v>
      </c>
      <c r="D2" s="784"/>
      <c r="E2" s="784"/>
      <c r="F2" s="784"/>
      <c r="G2" s="784"/>
      <c r="H2" s="784"/>
      <c r="I2" s="192" t="s">
        <v>141</v>
      </c>
      <c r="J2" s="784">
        <f>秋田市!H2</f>
        <v>0</v>
      </c>
      <c r="K2" s="829"/>
      <c r="L2" s="732" t="s">
        <v>103</v>
      </c>
      <c r="M2" s="799"/>
      <c r="N2" s="799"/>
      <c r="O2" s="800"/>
      <c r="P2" s="735" t="s">
        <v>106</v>
      </c>
      <c r="Q2" s="736"/>
      <c r="R2" s="729">
        <f>S22</f>
        <v>0</v>
      </c>
      <c r="S2" s="729"/>
    </row>
    <row r="3" spans="1:19" ht="22.5" customHeight="1" x14ac:dyDescent="0.15">
      <c r="A3" s="42" t="s">
        <v>16</v>
      </c>
      <c r="B3" s="337"/>
      <c r="C3" s="785">
        <f>秋田市!B3</f>
        <v>0</v>
      </c>
      <c r="D3" s="785"/>
      <c r="E3" s="785"/>
      <c r="F3" s="785"/>
      <c r="G3" s="785"/>
      <c r="H3" s="785"/>
      <c r="I3" s="193" t="s">
        <v>141</v>
      </c>
      <c r="J3" s="785">
        <f>秋田市!H3</f>
        <v>0</v>
      </c>
      <c r="K3" s="830"/>
      <c r="L3" s="786">
        <f>秋田市!J3</f>
        <v>0</v>
      </c>
      <c r="M3" s="787"/>
      <c r="N3" s="787"/>
      <c r="O3" s="788"/>
      <c r="P3" s="743" t="s">
        <v>107</v>
      </c>
      <c r="Q3" s="870"/>
      <c r="R3" s="738">
        <f>SUM(秋田市:大館!P2:S2)</f>
        <v>0</v>
      </c>
      <c r="S3" s="738"/>
    </row>
    <row r="4" spans="1:19" ht="22.5" customHeight="1" x14ac:dyDescent="0.15">
      <c r="A4" s="42" t="s">
        <v>17</v>
      </c>
      <c r="B4" s="337"/>
      <c r="C4" s="785">
        <f>秋田市!B4</f>
        <v>0</v>
      </c>
      <c r="D4" s="814"/>
      <c r="E4" s="814"/>
      <c r="F4" s="814"/>
      <c r="G4" s="814"/>
      <c r="H4" s="814"/>
      <c r="I4" s="814"/>
      <c r="J4" s="814"/>
      <c r="K4" s="815"/>
      <c r="L4" s="789"/>
      <c r="M4" s="790"/>
      <c r="N4" s="790"/>
      <c r="O4" s="791"/>
      <c r="P4" s="773" t="s">
        <v>121</v>
      </c>
      <c r="Q4" s="869"/>
      <c r="R4" s="740">
        <f>秋田市!P4</f>
        <v>0</v>
      </c>
      <c r="S4" s="740"/>
    </row>
    <row r="5" spans="1:19" ht="22.5" customHeight="1" x14ac:dyDescent="0.15">
      <c r="A5" s="44" t="s">
        <v>18</v>
      </c>
      <c r="B5" s="336"/>
      <c r="C5" s="811">
        <f>秋田市!B5</f>
        <v>0</v>
      </c>
      <c r="D5" s="812"/>
      <c r="E5" s="812"/>
      <c r="F5" s="812"/>
      <c r="G5" s="28" t="s">
        <v>19</v>
      </c>
      <c r="H5" s="811">
        <f>秋田市!F5</f>
        <v>0</v>
      </c>
      <c r="I5" s="812"/>
      <c r="J5" s="812"/>
      <c r="K5" s="813"/>
      <c r="L5" s="876" t="s">
        <v>104</v>
      </c>
      <c r="M5" s="877"/>
      <c r="N5" s="817">
        <f>秋田市!L5</f>
        <v>0</v>
      </c>
      <c r="O5" s="818"/>
      <c r="P5" s="878" t="s">
        <v>105</v>
      </c>
      <c r="Q5" s="879"/>
      <c r="R5" s="871"/>
      <c r="S5" s="782"/>
    </row>
    <row r="6" spans="1:19" s="88" customFormat="1" ht="14.25" customHeight="1" x14ac:dyDescent="0.15">
      <c r="A6" s="885" t="s">
        <v>222</v>
      </c>
      <c r="B6" s="886"/>
      <c r="C6" s="892" t="s">
        <v>3</v>
      </c>
      <c r="D6" s="810" t="s">
        <v>33</v>
      </c>
      <c r="E6" s="778"/>
      <c r="F6" s="778"/>
      <c r="G6" s="779"/>
      <c r="H6" s="777" t="s">
        <v>21</v>
      </c>
      <c r="I6" s="778"/>
      <c r="J6" s="778"/>
      <c r="K6" s="855"/>
      <c r="L6" s="810" t="s">
        <v>22</v>
      </c>
      <c r="M6" s="778"/>
      <c r="N6" s="778"/>
      <c r="O6" s="779"/>
      <c r="P6" s="810" t="s">
        <v>23</v>
      </c>
      <c r="Q6" s="778"/>
      <c r="R6" s="778"/>
      <c r="S6" s="779"/>
    </row>
    <row r="7" spans="1:19" s="88" customFormat="1" ht="14.25" customHeight="1" x14ac:dyDescent="0.15">
      <c r="A7" s="887"/>
      <c r="B7" s="888"/>
      <c r="C7" s="867"/>
      <c r="D7" s="796" t="s">
        <v>123</v>
      </c>
      <c r="E7" s="797"/>
      <c r="F7" s="85" t="s">
        <v>45</v>
      </c>
      <c r="G7" s="86" t="s">
        <v>25</v>
      </c>
      <c r="H7" s="746" t="s">
        <v>24</v>
      </c>
      <c r="I7" s="797"/>
      <c r="J7" s="85" t="s">
        <v>45</v>
      </c>
      <c r="K7" s="119" t="s">
        <v>25</v>
      </c>
      <c r="L7" s="796" t="s">
        <v>24</v>
      </c>
      <c r="M7" s="797"/>
      <c r="N7" s="85" t="s">
        <v>45</v>
      </c>
      <c r="O7" s="86" t="s">
        <v>25</v>
      </c>
      <c r="P7" s="796" t="s">
        <v>24</v>
      </c>
      <c r="Q7" s="797"/>
      <c r="R7" s="85" t="s">
        <v>45</v>
      </c>
      <c r="S7" s="86" t="s">
        <v>25</v>
      </c>
    </row>
    <row r="8" spans="1:19" ht="14.25" customHeight="1" x14ac:dyDescent="0.15">
      <c r="A8" s="897" t="s">
        <v>60</v>
      </c>
      <c r="B8" s="919"/>
      <c r="C8" s="150" t="s">
        <v>95</v>
      </c>
      <c r="D8" s="161"/>
      <c r="E8" s="185" t="s">
        <v>279</v>
      </c>
      <c r="F8" s="620">
        <v>2880</v>
      </c>
      <c r="G8" s="194"/>
      <c r="H8" s="22"/>
      <c r="I8" s="185" t="s">
        <v>461</v>
      </c>
      <c r="J8" s="620">
        <v>1170</v>
      </c>
      <c r="K8" s="194"/>
      <c r="L8" s="131"/>
      <c r="M8" s="185" t="s">
        <v>298</v>
      </c>
      <c r="N8" s="620">
        <v>270</v>
      </c>
      <c r="O8" s="194"/>
      <c r="P8" s="312"/>
      <c r="Q8" s="265"/>
      <c r="R8" s="266"/>
      <c r="S8" s="252"/>
    </row>
    <row r="9" spans="1:19" ht="14.25" customHeight="1" x14ac:dyDescent="0.15">
      <c r="A9" s="899"/>
      <c r="B9" s="920"/>
      <c r="C9" s="143" t="s">
        <v>96</v>
      </c>
      <c r="D9" s="133"/>
      <c r="E9" s="184" t="s">
        <v>450</v>
      </c>
      <c r="F9" s="617">
        <v>1200</v>
      </c>
      <c r="G9" s="194"/>
      <c r="H9" s="169" t="s">
        <v>393</v>
      </c>
      <c r="I9" s="184" t="s">
        <v>280</v>
      </c>
      <c r="J9" s="617">
        <v>930</v>
      </c>
      <c r="K9" s="194"/>
      <c r="L9" s="301"/>
      <c r="M9" s="239"/>
      <c r="N9" s="229"/>
      <c r="O9" s="285"/>
      <c r="P9" s="313"/>
      <c r="Q9" s="233"/>
      <c r="R9" s="268"/>
      <c r="S9" s="253"/>
    </row>
    <row r="10" spans="1:19" s="88" customFormat="1" ht="14.25" customHeight="1" x14ac:dyDescent="0.15">
      <c r="A10" s="899"/>
      <c r="B10" s="920"/>
      <c r="C10" s="847" t="s">
        <v>97</v>
      </c>
      <c r="D10" s="133"/>
      <c r="E10" s="43" t="s">
        <v>55</v>
      </c>
      <c r="F10" s="617">
        <v>630</v>
      </c>
      <c r="G10" s="194"/>
      <c r="H10" s="238"/>
      <c r="I10" s="239"/>
      <c r="J10" s="229"/>
      <c r="K10" s="309"/>
      <c r="L10" s="432"/>
      <c r="M10" s="56"/>
      <c r="N10" s="8"/>
      <c r="O10" s="253"/>
      <c r="P10" s="313"/>
      <c r="Q10" s="233"/>
      <c r="R10" s="268"/>
      <c r="S10" s="253"/>
    </row>
    <row r="11" spans="1:19" s="88" customFormat="1" ht="14.25" customHeight="1" x14ac:dyDescent="0.15">
      <c r="A11" s="899"/>
      <c r="B11" s="920"/>
      <c r="C11" s="847"/>
      <c r="D11" s="133"/>
      <c r="E11" s="184" t="s">
        <v>344</v>
      </c>
      <c r="F11" s="617">
        <v>670</v>
      </c>
      <c r="G11" s="194"/>
      <c r="H11" s="264"/>
      <c r="I11" s="264"/>
      <c r="J11" s="290"/>
      <c r="K11" s="291"/>
      <c r="L11" s="260"/>
      <c r="M11" s="264"/>
      <c r="N11" s="264"/>
      <c r="O11" s="261"/>
      <c r="P11" s="260"/>
      <c r="Q11" s="264"/>
      <c r="R11" s="264"/>
      <c r="S11" s="261"/>
    </row>
    <row r="12" spans="1:19" ht="14.25" customHeight="1" x14ac:dyDescent="0.15">
      <c r="A12" s="899"/>
      <c r="B12" s="920"/>
      <c r="C12" s="378" t="s">
        <v>98</v>
      </c>
      <c r="D12" s="133"/>
      <c r="E12" s="184" t="s">
        <v>345</v>
      </c>
      <c r="F12" s="617">
        <v>750</v>
      </c>
      <c r="G12" s="194"/>
      <c r="H12" s="262"/>
      <c r="I12" s="302"/>
      <c r="J12" s="302"/>
      <c r="K12" s="310"/>
      <c r="L12" s="262"/>
      <c r="M12" s="302"/>
      <c r="N12" s="302"/>
      <c r="O12" s="263"/>
      <c r="P12" s="260"/>
      <c r="Q12" s="264"/>
      <c r="R12" s="264"/>
      <c r="S12" s="261"/>
    </row>
    <row r="13" spans="1:19" ht="14.25" customHeight="1" x14ac:dyDescent="0.15">
      <c r="A13" s="899"/>
      <c r="B13" s="900"/>
      <c r="C13" s="519"/>
      <c r="D13" s="158"/>
      <c r="E13" s="155" t="s">
        <v>46</v>
      </c>
      <c r="F13" s="76">
        <f>SUM(F8:F12)</f>
        <v>6130</v>
      </c>
      <c r="G13" s="95">
        <f>SUM(G8:G12)</f>
        <v>0</v>
      </c>
      <c r="H13" s="159"/>
      <c r="I13" s="155" t="s">
        <v>46</v>
      </c>
      <c r="J13" s="160">
        <f>SUM(J8:J9)</f>
        <v>2100</v>
      </c>
      <c r="K13" s="157">
        <f>SUM(K8:K9)</f>
        <v>0</v>
      </c>
      <c r="L13" s="106"/>
      <c r="M13" s="155" t="s">
        <v>46</v>
      </c>
      <c r="N13" s="160">
        <f>SUM(N8:N12)</f>
        <v>270</v>
      </c>
      <c r="O13" s="157">
        <f>SUM(O8:O12)</f>
        <v>0</v>
      </c>
      <c r="P13" s="106"/>
      <c r="Q13" s="187"/>
      <c r="R13" s="427"/>
      <c r="S13" s="138"/>
    </row>
    <row r="14" spans="1:19" ht="14.25" customHeight="1" x14ac:dyDescent="0.15">
      <c r="A14" s="899"/>
      <c r="B14" s="900"/>
      <c r="C14" s="891" t="s">
        <v>3</v>
      </c>
      <c r="D14" s="825" t="s">
        <v>392</v>
      </c>
      <c r="E14" s="889"/>
      <c r="F14" s="889"/>
      <c r="G14" s="889"/>
      <c r="H14" s="889"/>
      <c r="I14" s="889"/>
      <c r="J14" s="889"/>
      <c r="K14" s="889"/>
      <c r="L14" s="889"/>
      <c r="M14" s="889"/>
      <c r="N14" s="889"/>
      <c r="O14" s="890"/>
      <c r="S14" s="648"/>
    </row>
    <row r="15" spans="1:19" ht="14.25" customHeight="1" x14ac:dyDescent="0.15">
      <c r="A15" s="899"/>
      <c r="B15" s="900"/>
      <c r="C15" s="742"/>
      <c r="D15" s="745" t="s">
        <v>123</v>
      </c>
      <c r="E15" s="780"/>
      <c r="F15" s="746"/>
      <c r="G15" s="85" t="s">
        <v>45</v>
      </c>
      <c r="H15" s="901" t="s">
        <v>25</v>
      </c>
      <c r="I15" s="780"/>
      <c r="J15" s="893" t="s">
        <v>389</v>
      </c>
      <c r="K15" s="780"/>
      <c r="L15" s="780"/>
      <c r="M15" s="780"/>
      <c r="N15" s="780"/>
      <c r="O15" s="894"/>
      <c r="S15" s="648"/>
    </row>
    <row r="16" spans="1:19" ht="14.25" customHeight="1" x14ac:dyDescent="0.15">
      <c r="A16" s="899"/>
      <c r="B16" s="920"/>
      <c r="C16" s="378" t="s">
        <v>95</v>
      </c>
      <c r="D16" s="364"/>
      <c r="E16" s="185" t="s">
        <v>391</v>
      </c>
      <c r="F16" s="311"/>
      <c r="G16" s="628">
        <v>1400</v>
      </c>
      <c r="H16" s="921"/>
      <c r="I16" s="922"/>
      <c r="J16" s="511" t="s">
        <v>404</v>
      </c>
      <c r="K16" s="365"/>
      <c r="L16" s="364"/>
      <c r="M16" s="244"/>
      <c r="N16" s="299"/>
      <c r="O16" s="366"/>
      <c r="S16" s="648"/>
    </row>
    <row r="17" spans="1:19" ht="14.25" customHeight="1" x14ac:dyDescent="0.15">
      <c r="A17" s="510" t="s">
        <v>400</v>
      </c>
      <c r="B17" s="523">
        <f>F13+J13+N13+G17</f>
        <v>9900</v>
      </c>
      <c r="C17" s="519">
        <f>G13+K13+O13+H17</f>
        <v>0</v>
      </c>
      <c r="D17" s="11"/>
      <c r="E17" s="134"/>
      <c r="F17" s="155" t="s">
        <v>46</v>
      </c>
      <c r="G17" s="514">
        <f>SUM(G16)</f>
        <v>1400</v>
      </c>
      <c r="H17" s="923">
        <f>H16</f>
        <v>0</v>
      </c>
      <c r="I17" s="924"/>
      <c r="J17" s="925"/>
      <c r="K17" s="926"/>
      <c r="L17" s="926"/>
      <c r="M17" s="926"/>
      <c r="N17" s="926"/>
      <c r="O17" s="927"/>
      <c r="S17" s="649"/>
    </row>
    <row r="18" spans="1:19" s="88" customFormat="1" ht="14.25" customHeight="1" x14ac:dyDescent="0.15">
      <c r="A18" s="885" t="s">
        <v>222</v>
      </c>
      <c r="B18" s="886"/>
      <c r="C18" s="892" t="s">
        <v>3</v>
      </c>
      <c r="D18" s="810" t="s">
        <v>33</v>
      </c>
      <c r="E18" s="778"/>
      <c r="F18" s="778"/>
      <c r="G18" s="779"/>
      <c r="H18" s="777" t="s">
        <v>21</v>
      </c>
      <c r="I18" s="778"/>
      <c r="J18" s="778"/>
      <c r="K18" s="855"/>
      <c r="L18" s="810" t="s">
        <v>22</v>
      </c>
      <c r="M18" s="778"/>
      <c r="N18" s="778"/>
      <c r="O18" s="779"/>
      <c r="P18" s="810" t="s">
        <v>23</v>
      </c>
      <c r="Q18" s="778"/>
      <c r="R18" s="778"/>
      <c r="S18" s="779"/>
    </row>
    <row r="19" spans="1:19" s="88" customFormat="1" ht="14.25" customHeight="1" x14ac:dyDescent="0.15">
      <c r="A19" s="887"/>
      <c r="B19" s="888"/>
      <c r="C19" s="867"/>
      <c r="D19" s="796" t="s">
        <v>123</v>
      </c>
      <c r="E19" s="797"/>
      <c r="F19" s="85" t="s">
        <v>45</v>
      </c>
      <c r="G19" s="86" t="s">
        <v>25</v>
      </c>
      <c r="H19" s="746" t="s">
        <v>24</v>
      </c>
      <c r="I19" s="797"/>
      <c r="J19" s="85" t="s">
        <v>45</v>
      </c>
      <c r="K19" s="119" t="s">
        <v>25</v>
      </c>
      <c r="L19" s="796" t="s">
        <v>24</v>
      </c>
      <c r="M19" s="797"/>
      <c r="N19" s="85" t="s">
        <v>45</v>
      </c>
      <c r="O19" s="86" t="s">
        <v>25</v>
      </c>
      <c r="P19" s="796" t="s">
        <v>24</v>
      </c>
      <c r="Q19" s="797"/>
      <c r="R19" s="85" t="s">
        <v>45</v>
      </c>
      <c r="S19" s="86" t="s">
        <v>25</v>
      </c>
    </row>
    <row r="20" spans="1:19" s="88" customFormat="1" ht="14.25" customHeight="1" x14ac:dyDescent="0.15">
      <c r="A20" s="918" t="s">
        <v>401</v>
      </c>
      <c r="B20" s="919"/>
      <c r="C20" s="593" t="s">
        <v>128</v>
      </c>
      <c r="D20" s="161"/>
      <c r="E20" s="83" t="s">
        <v>133</v>
      </c>
      <c r="F20" s="608">
        <v>610</v>
      </c>
      <c r="G20" s="194"/>
      <c r="H20" s="266"/>
      <c r="I20" s="265"/>
      <c r="J20" s="265"/>
      <c r="K20" s="265"/>
      <c r="L20" s="312"/>
      <c r="M20" s="265"/>
      <c r="N20" s="265"/>
      <c r="O20" s="606"/>
      <c r="P20" s="607"/>
      <c r="Q20" s="265"/>
      <c r="R20" s="265"/>
      <c r="S20" s="606"/>
    </row>
    <row r="21" spans="1:19" ht="14.25" customHeight="1" x14ac:dyDescent="0.15">
      <c r="A21" s="102" t="s">
        <v>137</v>
      </c>
      <c r="B21" s="342">
        <f>F21</f>
        <v>610</v>
      </c>
      <c r="C21" s="137">
        <f>G21</f>
        <v>0</v>
      </c>
      <c r="D21" s="11"/>
      <c r="E21" s="155" t="s">
        <v>46</v>
      </c>
      <c r="F21" s="76">
        <f>SUM(F20)</f>
        <v>610</v>
      </c>
      <c r="G21" s="95">
        <f>SUM(G20)</f>
        <v>0</v>
      </c>
      <c r="H21" s="63"/>
      <c r="I21" s="122"/>
      <c r="J21" s="68"/>
      <c r="K21" s="97"/>
      <c r="L21" s="63"/>
      <c r="M21" s="122"/>
      <c r="N21" s="68"/>
      <c r="O21" s="97"/>
      <c r="P21" s="63"/>
      <c r="Q21" s="122"/>
      <c r="R21" s="68"/>
      <c r="S21" s="97"/>
    </row>
    <row r="22" spans="1:19" ht="14.25" customHeight="1" x14ac:dyDescent="0.15">
      <c r="A22" s="39" t="s">
        <v>110</v>
      </c>
      <c r="B22" s="39"/>
      <c r="C22" s="56"/>
      <c r="D22" s="552"/>
      <c r="E22" s="552"/>
      <c r="F22" s="56"/>
      <c r="G22" s="552"/>
      <c r="H22" s="552"/>
      <c r="I22" s="56"/>
      <c r="J22" s="552"/>
      <c r="K22" s="552"/>
      <c r="L22" s="553"/>
      <c r="M22" s="554"/>
      <c r="N22" s="553"/>
      <c r="O22" s="545"/>
      <c r="P22" s="117"/>
      <c r="Q22" s="356" t="s">
        <v>418</v>
      </c>
      <c r="R22" s="84">
        <f>B17+B21</f>
        <v>10510</v>
      </c>
      <c r="S22" s="93">
        <f>C17+C21</f>
        <v>0</v>
      </c>
    </row>
    <row r="23" spans="1:19" ht="14.25" customHeight="1" x14ac:dyDescent="0.15">
      <c r="A23" s="39" t="s">
        <v>127</v>
      </c>
      <c r="B23" s="39"/>
      <c r="C23" s="39"/>
      <c r="D23" s="39"/>
      <c r="E23" s="39"/>
      <c r="F23" s="39"/>
      <c r="G23" s="39"/>
      <c r="H23" s="39"/>
      <c r="I23" s="39"/>
      <c r="J23" s="39"/>
      <c r="K23" s="39"/>
      <c r="L23" s="39"/>
      <c r="M23" s="39"/>
      <c r="N23" s="39"/>
      <c r="O23" s="39"/>
      <c r="P23" s="39"/>
      <c r="Q23" s="39"/>
      <c r="R23" s="39"/>
      <c r="S23" s="39"/>
    </row>
    <row r="24" spans="1:19" s="545" customFormat="1" ht="14.25" customHeight="1" x14ac:dyDescent="0.15">
      <c r="A24" s="39" t="s">
        <v>483</v>
      </c>
      <c r="B24" s="39"/>
      <c r="C24" s="56"/>
      <c r="D24" s="56"/>
      <c r="E24" s="56"/>
      <c r="G24" s="56"/>
      <c r="H24" s="56"/>
      <c r="I24" s="56"/>
      <c r="J24" s="56"/>
      <c r="K24" s="56"/>
    </row>
    <row r="25" spans="1:19" ht="15.75" customHeight="1" x14ac:dyDescent="0.15"/>
    <row r="27" spans="1:19" x14ac:dyDescent="0.15">
      <c r="C27" s="9"/>
      <c r="D27" s="9"/>
      <c r="E27" s="9"/>
      <c r="F27" s="9"/>
      <c r="G27" s="9"/>
      <c r="H27" s="9"/>
      <c r="I27" s="9"/>
      <c r="J27" s="9"/>
      <c r="K27" s="9"/>
    </row>
  </sheetData>
  <mergeCells count="51">
    <mergeCell ref="P18:S18"/>
    <mergeCell ref="D19:E19"/>
    <mergeCell ref="H19:I19"/>
    <mergeCell ref="L19:M19"/>
    <mergeCell ref="P19:Q19"/>
    <mergeCell ref="H16:I16"/>
    <mergeCell ref="H17:I17"/>
    <mergeCell ref="J17:O17"/>
    <mergeCell ref="D14:O14"/>
    <mergeCell ref="D15:F15"/>
    <mergeCell ref="H15:I15"/>
    <mergeCell ref="J15:O15"/>
    <mergeCell ref="P6:S6"/>
    <mergeCell ref="D7:E7"/>
    <mergeCell ref="H7:I7"/>
    <mergeCell ref="L7:M7"/>
    <mergeCell ref="P7:Q7"/>
    <mergeCell ref="D6:G6"/>
    <mergeCell ref="H6:K6"/>
    <mergeCell ref="A20:B20"/>
    <mergeCell ref="C5:F5"/>
    <mergeCell ref="H5:K5"/>
    <mergeCell ref="L5:M5"/>
    <mergeCell ref="N5:O5"/>
    <mergeCell ref="C14:C15"/>
    <mergeCell ref="L6:O6"/>
    <mergeCell ref="A8:B16"/>
    <mergeCell ref="A6:B7"/>
    <mergeCell ref="C6:C7"/>
    <mergeCell ref="C10:C11"/>
    <mergeCell ref="A18:B19"/>
    <mergeCell ref="C18:C19"/>
    <mergeCell ref="D18:G18"/>
    <mergeCell ref="H18:K18"/>
    <mergeCell ref="L18:O18"/>
    <mergeCell ref="P5:Q5"/>
    <mergeCell ref="R5:S5"/>
    <mergeCell ref="C3:H3"/>
    <mergeCell ref="J3:K3"/>
    <mergeCell ref="L3:O4"/>
    <mergeCell ref="P3:Q3"/>
    <mergeCell ref="R3:S3"/>
    <mergeCell ref="C4:K4"/>
    <mergeCell ref="P4:Q4"/>
    <mergeCell ref="R4:S4"/>
    <mergeCell ref="Q1:S1"/>
    <mergeCell ref="C2:H2"/>
    <mergeCell ref="J2:K2"/>
    <mergeCell ref="L2:O2"/>
    <mergeCell ref="P2:Q2"/>
    <mergeCell ref="R2:S2"/>
  </mergeCells>
  <phoneticPr fontId="2"/>
  <dataValidations count="4">
    <dataValidation type="decimal" allowBlank="1" showErrorMessage="1" errorTitle="ｴﾗｰ" error="販売店持ち部数内の枚数を入力してください。" sqref="K16" xr:uid="{00000000-0002-0000-0B00-000000000000}">
      <formula1>0</formula1>
      <formula2>G16</formula2>
    </dataValidation>
    <dataValidation type="decimal" allowBlank="1" showErrorMessage="1" errorTitle="ｴﾗｰ" error="販売店持ち部数内の枚数を入力してください。" sqref="G8:G12 O10 O8 K8:K9" xr:uid="{00000000-0002-0000-0B00-000001000000}">
      <formula1>0</formula1>
      <formula2>F8</formula2>
    </dataValidation>
    <dataValidation type="whole" allowBlank="1" showErrorMessage="1" errorTitle="ｴﾗｰ" error="販売店持ち部数内の枚数を入力してください。" sqref="G20" xr:uid="{00000000-0002-0000-0B00-000002000000}">
      <formula1>0</formula1>
      <formula2>F20</formula2>
    </dataValidation>
    <dataValidation type="decimal" allowBlank="1" showInputMessage="1" showErrorMessage="1" sqref="H16:I16" xr:uid="{00000000-0002-0000-0B00-000003000000}">
      <formula1>0</formula1>
      <formula2>G16</formula2>
    </dataValidation>
  </dataValidations>
  <printOptions horizontalCentered="1"/>
  <pageMargins left="0.23622047244094491" right="0.23622047244094491" top="0.78740157480314965" bottom="0.47244094488188981" header="0.78740157480314965" footer="0.31496062992125984"/>
  <pageSetup paperSize="9" scale="92" orientation="landscape" r:id="rId1"/>
  <headerFooter>
    <oddFooter>&amp;C（１１）&amp;R&amp;8株式会社さきがけ折込センター
TEL018-889-8230
FAX018-829-1600</oddFooter>
  </headerFooter>
  <ignoredErrors>
    <ignoredError sqref="G13 G21 K13 N13:O13 R3" emptyCellReferenc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58"/>
  <sheetViews>
    <sheetView showGridLines="0" showZeros="0" view="pageBreakPreview" zoomScale="95" zoomScaleNormal="100" zoomScaleSheetLayoutView="95" workbookViewId="0">
      <selection activeCell="K22" sqref="K22"/>
    </sheetView>
  </sheetViews>
  <sheetFormatPr defaultRowHeight="13.5" x14ac:dyDescent="0.15"/>
  <cols>
    <col min="1" max="1" width="5.125" style="69" customWidth="1"/>
    <col min="2" max="2" width="6.875" style="69" customWidth="1"/>
    <col min="3" max="3" width="7.75" style="69" customWidth="1"/>
    <col min="4" max="4" width="3.125" style="69" customWidth="1"/>
    <col min="5" max="5" width="12.875" style="69" customWidth="1"/>
    <col min="6" max="6" width="8.625" style="69" customWidth="1"/>
    <col min="7" max="7" width="10.625" style="69" customWidth="1"/>
    <col min="8" max="8" width="3.125" style="69" customWidth="1"/>
    <col min="9" max="9" width="12.875" style="69" customWidth="1"/>
    <col min="10" max="10" width="8.625" style="69" customWidth="1"/>
    <col min="11" max="11" width="10.625" style="69" customWidth="1"/>
    <col min="12" max="12" width="3.125" style="69" customWidth="1"/>
    <col min="13" max="13" width="12.875" style="69" customWidth="1"/>
    <col min="14" max="14" width="8.625" style="69" customWidth="1"/>
    <col min="15" max="15" width="10.625" style="69" customWidth="1"/>
    <col min="16" max="16" width="3.125" style="69" customWidth="1"/>
    <col min="17" max="17" width="12.875" style="69" customWidth="1"/>
    <col min="18" max="18" width="8.625" style="69" customWidth="1"/>
    <col min="19" max="19" width="10.625" style="69" customWidth="1"/>
    <col min="20" max="16384" width="9" style="69"/>
  </cols>
  <sheetData>
    <row r="1" spans="1:19" s="3" customFormat="1" ht="22.5" customHeight="1" x14ac:dyDescent="0.15">
      <c r="A1" s="9" t="s">
        <v>31</v>
      </c>
      <c r="B1" s="9"/>
      <c r="C1" s="9"/>
      <c r="D1" s="9"/>
      <c r="E1" s="9"/>
      <c r="F1" s="9"/>
      <c r="G1" s="9"/>
      <c r="H1" s="9"/>
      <c r="I1" s="20"/>
      <c r="J1" s="20"/>
      <c r="K1" s="20"/>
      <c r="L1" s="20"/>
      <c r="M1" s="20"/>
      <c r="N1" s="20"/>
      <c r="O1" s="20"/>
      <c r="P1" s="20"/>
      <c r="Q1" s="726" t="s">
        <v>564</v>
      </c>
      <c r="R1" s="727"/>
      <c r="S1" s="727"/>
    </row>
    <row r="2" spans="1:19" s="3" customFormat="1" ht="22.5" customHeight="1" x14ac:dyDescent="0.15">
      <c r="A2" s="7" t="s">
        <v>15</v>
      </c>
      <c r="B2" s="333"/>
      <c r="C2" s="784">
        <f>秋田市!B2</f>
        <v>0</v>
      </c>
      <c r="D2" s="784"/>
      <c r="E2" s="784"/>
      <c r="F2" s="784"/>
      <c r="G2" s="784"/>
      <c r="H2" s="784"/>
      <c r="I2" s="192" t="s">
        <v>141</v>
      </c>
      <c r="J2" s="784">
        <f>秋田市!H2</f>
        <v>0</v>
      </c>
      <c r="K2" s="829"/>
      <c r="L2" s="732" t="s">
        <v>103</v>
      </c>
      <c r="M2" s="799"/>
      <c r="N2" s="799"/>
      <c r="O2" s="800"/>
      <c r="P2" s="735" t="s">
        <v>106</v>
      </c>
      <c r="Q2" s="733"/>
      <c r="R2" s="729">
        <f>S17</f>
        <v>0</v>
      </c>
      <c r="S2" s="729"/>
    </row>
    <row r="3" spans="1:19" s="3" customFormat="1" ht="22.5" customHeight="1" x14ac:dyDescent="0.15">
      <c r="A3" s="15" t="s">
        <v>16</v>
      </c>
      <c r="B3" s="335"/>
      <c r="C3" s="785">
        <f>秋田市!B3</f>
        <v>0</v>
      </c>
      <c r="D3" s="785"/>
      <c r="E3" s="785"/>
      <c r="F3" s="785"/>
      <c r="G3" s="785"/>
      <c r="H3" s="785"/>
      <c r="I3" s="193" t="s">
        <v>141</v>
      </c>
      <c r="J3" s="785">
        <f>秋田市!H3</f>
        <v>0</v>
      </c>
      <c r="K3" s="830"/>
      <c r="L3" s="786">
        <f>秋田市!J3</f>
        <v>0</v>
      </c>
      <c r="M3" s="787"/>
      <c r="N3" s="787"/>
      <c r="O3" s="788"/>
      <c r="P3" s="792" t="s">
        <v>107</v>
      </c>
      <c r="Q3" s="744"/>
      <c r="R3" s="738">
        <f>SUM(秋田市:大館!P2:S2)</f>
        <v>0</v>
      </c>
      <c r="S3" s="738"/>
    </row>
    <row r="4" spans="1:19" s="3" customFormat="1" ht="22.5" customHeight="1" x14ac:dyDescent="0.15">
      <c r="A4" s="15" t="s">
        <v>17</v>
      </c>
      <c r="B4" s="335"/>
      <c r="C4" s="785">
        <f>秋田市!B4</f>
        <v>0</v>
      </c>
      <c r="D4" s="814"/>
      <c r="E4" s="814"/>
      <c r="F4" s="814"/>
      <c r="G4" s="814"/>
      <c r="H4" s="814"/>
      <c r="I4" s="814"/>
      <c r="J4" s="814"/>
      <c r="K4" s="815"/>
      <c r="L4" s="789"/>
      <c r="M4" s="790"/>
      <c r="N4" s="790"/>
      <c r="O4" s="791"/>
      <c r="P4" s="794" t="s">
        <v>121</v>
      </c>
      <c r="Q4" s="774"/>
      <c r="R4" s="740">
        <f>秋田市!P4</f>
        <v>0</v>
      </c>
      <c r="S4" s="740"/>
    </row>
    <row r="5" spans="1:19" s="3" customFormat="1" ht="22.5" customHeight="1" x14ac:dyDescent="0.15">
      <c r="A5" s="16" t="s">
        <v>18</v>
      </c>
      <c r="B5" s="334"/>
      <c r="C5" s="811">
        <f>秋田市!B5</f>
        <v>0</v>
      </c>
      <c r="D5" s="812"/>
      <c r="E5" s="812"/>
      <c r="F5" s="812"/>
      <c r="G5" s="17" t="s">
        <v>19</v>
      </c>
      <c r="H5" s="811">
        <f>秋田市!F5</f>
        <v>0</v>
      </c>
      <c r="I5" s="812"/>
      <c r="J5" s="812"/>
      <c r="K5" s="813"/>
      <c r="L5" s="832" t="s">
        <v>104</v>
      </c>
      <c r="M5" s="798"/>
      <c r="N5" s="817">
        <f>秋田市!L5</f>
        <v>0</v>
      </c>
      <c r="O5" s="818"/>
      <c r="P5" s="947" t="s">
        <v>105</v>
      </c>
      <c r="Q5" s="948"/>
      <c r="R5" s="808"/>
      <c r="S5" s="809"/>
    </row>
    <row r="6" spans="1:19" ht="14.25" customHeight="1" x14ac:dyDescent="0.15">
      <c r="A6" s="825" t="s">
        <v>222</v>
      </c>
      <c r="B6" s="826"/>
      <c r="C6" s="868" t="s">
        <v>3</v>
      </c>
      <c r="D6" s="810" t="s">
        <v>33</v>
      </c>
      <c r="E6" s="778"/>
      <c r="F6" s="778"/>
      <c r="G6" s="779"/>
      <c r="H6" s="810" t="s">
        <v>21</v>
      </c>
      <c r="I6" s="778"/>
      <c r="J6" s="778"/>
      <c r="K6" s="779"/>
      <c r="L6" s="810" t="s">
        <v>22</v>
      </c>
      <c r="M6" s="778"/>
      <c r="N6" s="778"/>
      <c r="O6" s="779"/>
      <c r="P6" s="810" t="s">
        <v>23</v>
      </c>
      <c r="Q6" s="778"/>
      <c r="R6" s="778"/>
      <c r="S6" s="779"/>
    </row>
    <row r="7" spans="1:19" ht="14.25" customHeight="1" x14ac:dyDescent="0.15">
      <c r="A7" s="827"/>
      <c r="B7" s="828"/>
      <c r="C7" s="824"/>
      <c r="D7" s="796" t="s">
        <v>123</v>
      </c>
      <c r="E7" s="797"/>
      <c r="F7" s="85" t="s">
        <v>45</v>
      </c>
      <c r="G7" s="86" t="s">
        <v>25</v>
      </c>
      <c r="H7" s="796" t="s">
        <v>24</v>
      </c>
      <c r="I7" s="797"/>
      <c r="J7" s="85" t="s">
        <v>45</v>
      </c>
      <c r="K7" s="86" t="s">
        <v>25</v>
      </c>
      <c r="L7" s="796" t="s">
        <v>24</v>
      </c>
      <c r="M7" s="797"/>
      <c r="N7" s="85" t="s">
        <v>45</v>
      </c>
      <c r="O7" s="86" t="s">
        <v>25</v>
      </c>
      <c r="P7" s="796" t="s">
        <v>24</v>
      </c>
      <c r="Q7" s="797"/>
      <c r="R7" s="85" t="s">
        <v>45</v>
      </c>
      <c r="S7" s="86" t="s">
        <v>25</v>
      </c>
    </row>
    <row r="8" spans="1:19" ht="14.25" customHeight="1" x14ac:dyDescent="0.15">
      <c r="A8" s="949" t="s">
        <v>31</v>
      </c>
      <c r="B8" s="950"/>
      <c r="C8" s="578"/>
      <c r="D8" s="29"/>
      <c r="E8" s="368" t="s">
        <v>287</v>
      </c>
      <c r="F8" s="621">
        <v>270</v>
      </c>
      <c r="G8" s="365"/>
      <c r="H8" s="579"/>
      <c r="I8" s="637" t="s">
        <v>523</v>
      </c>
      <c r="J8" s="629">
        <v>2210</v>
      </c>
      <c r="K8" s="580"/>
      <c r="L8" s="75"/>
      <c r="M8" s="368" t="s">
        <v>524</v>
      </c>
      <c r="N8" s="621">
        <v>930</v>
      </c>
      <c r="O8" s="365"/>
      <c r="P8" s="638"/>
      <c r="Q8" s="639"/>
      <c r="R8" s="640"/>
      <c r="S8" s="252"/>
    </row>
    <row r="9" spans="1:19" ht="14.25" customHeight="1" x14ac:dyDescent="0.15">
      <c r="A9" s="951"/>
      <c r="B9" s="952"/>
      <c r="C9" s="490"/>
      <c r="D9" s="30"/>
      <c r="E9" s="359" t="s">
        <v>357</v>
      </c>
      <c r="F9" s="623">
        <v>140</v>
      </c>
      <c r="G9" s="370"/>
      <c r="H9" s="33"/>
      <c r="I9" s="574"/>
      <c r="J9" s="575"/>
      <c r="K9" s="576"/>
      <c r="L9" s="577"/>
      <c r="M9" s="359" t="s">
        <v>530</v>
      </c>
      <c r="N9" s="623">
        <v>730</v>
      </c>
      <c r="O9" s="194"/>
      <c r="P9" s="641"/>
      <c r="Q9" s="529"/>
      <c r="R9" s="642"/>
      <c r="S9" s="253"/>
    </row>
    <row r="10" spans="1:19" ht="14.25" customHeight="1" x14ac:dyDescent="0.15">
      <c r="A10" s="951"/>
      <c r="B10" s="952"/>
      <c r="C10" s="490"/>
      <c r="D10" s="30"/>
      <c r="E10" s="359" t="s">
        <v>487</v>
      </c>
      <c r="F10" s="623">
        <v>810</v>
      </c>
      <c r="G10" s="194"/>
      <c r="H10" s="240"/>
      <c r="I10" s="572"/>
      <c r="J10" s="573"/>
      <c r="K10" s="253"/>
      <c r="L10" s="316"/>
      <c r="M10" s="317"/>
      <c r="N10" s="318"/>
      <c r="O10" s="319"/>
      <c r="P10" s="324"/>
      <c r="Q10" s="321"/>
      <c r="R10" s="322"/>
      <c r="S10" s="323"/>
    </row>
    <row r="11" spans="1:19" ht="14.25" customHeight="1" x14ac:dyDescent="0.15">
      <c r="A11" s="951"/>
      <c r="B11" s="952"/>
      <c r="C11" s="490"/>
      <c r="D11" s="30"/>
      <c r="E11" s="74" t="s">
        <v>54</v>
      </c>
      <c r="F11" s="623">
        <v>1060</v>
      </c>
      <c r="G11" s="194"/>
      <c r="H11" s="284"/>
      <c r="I11" s="329"/>
      <c r="J11" s="320"/>
      <c r="K11" s="232"/>
      <c r="L11" s="320"/>
      <c r="M11" s="321"/>
      <c r="N11" s="322"/>
      <c r="O11" s="323"/>
      <c r="P11" s="324"/>
      <c r="Q11" s="321"/>
      <c r="R11" s="322"/>
      <c r="S11" s="323"/>
    </row>
    <row r="12" spans="1:19" ht="14.25" customHeight="1" x14ac:dyDescent="0.15">
      <c r="A12" s="951"/>
      <c r="B12" s="952"/>
      <c r="C12" s="491"/>
      <c r="D12" s="30"/>
      <c r="E12" s="359" t="s">
        <v>295</v>
      </c>
      <c r="F12" s="623">
        <v>890</v>
      </c>
      <c r="G12" s="194"/>
      <c r="H12" s="284"/>
      <c r="I12" s="321"/>
      <c r="J12" s="322"/>
      <c r="K12" s="279"/>
      <c r="L12" s="322"/>
      <c r="M12" s="321"/>
      <c r="N12" s="322"/>
      <c r="O12" s="323"/>
      <c r="P12" s="324"/>
      <c r="Q12" s="321"/>
      <c r="R12" s="322"/>
      <c r="S12" s="323"/>
    </row>
    <row r="13" spans="1:19" ht="14.25" customHeight="1" x14ac:dyDescent="0.15">
      <c r="A13" s="951"/>
      <c r="B13" s="952"/>
      <c r="C13" s="490"/>
      <c r="D13" s="30"/>
      <c r="E13" s="359" t="s">
        <v>451</v>
      </c>
      <c r="F13" s="623">
        <v>320</v>
      </c>
      <c r="G13" s="194"/>
      <c r="H13" s="284"/>
      <c r="I13" s="321"/>
      <c r="J13" s="322"/>
      <c r="K13" s="279"/>
      <c r="L13" s="322"/>
      <c r="M13" s="321"/>
      <c r="N13" s="322"/>
      <c r="O13" s="323"/>
      <c r="P13" s="324"/>
      <c r="Q13" s="321"/>
      <c r="R13" s="322"/>
      <c r="S13" s="323"/>
    </row>
    <row r="14" spans="1:19" ht="14.25" customHeight="1" x14ac:dyDescent="0.15">
      <c r="A14" s="951"/>
      <c r="B14" s="952"/>
      <c r="C14" s="360" t="s">
        <v>93</v>
      </c>
      <c r="D14" s="30"/>
      <c r="E14" s="586" t="s">
        <v>452</v>
      </c>
      <c r="F14" s="623">
        <v>1050</v>
      </c>
      <c r="G14" s="194"/>
      <c r="H14" s="284"/>
      <c r="I14" s="321"/>
      <c r="J14" s="322"/>
      <c r="K14" s="279"/>
      <c r="L14" s="322"/>
      <c r="M14" s="321"/>
      <c r="N14" s="322"/>
      <c r="O14" s="323"/>
      <c r="P14" s="324"/>
      <c r="Q14" s="321"/>
      <c r="R14" s="322"/>
      <c r="S14" s="323"/>
    </row>
    <row r="15" spans="1:19" ht="14.25" customHeight="1" x14ac:dyDescent="0.15">
      <c r="A15" s="951"/>
      <c r="B15" s="952"/>
      <c r="C15" s="570" t="s">
        <v>94</v>
      </c>
      <c r="D15" s="30"/>
      <c r="E15" s="359" t="s">
        <v>551</v>
      </c>
      <c r="F15" s="623">
        <v>420</v>
      </c>
      <c r="G15" s="194"/>
      <c r="H15" s="66"/>
      <c r="I15" s="359" t="s">
        <v>533</v>
      </c>
      <c r="J15" s="623">
        <v>440</v>
      </c>
      <c r="K15" s="194"/>
      <c r="L15" s="325"/>
      <c r="M15" s="321"/>
      <c r="N15" s="322"/>
      <c r="O15" s="323"/>
      <c r="P15" s="324"/>
      <c r="Q15" s="321"/>
      <c r="R15" s="322"/>
      <c r="S15" s="323"/>
    </row>
    <row r="16" spans="1:19" ht="14.25" customHeight="1" x14ac:dyDescent="0.15">
      <c r="A16" s="951"/>
      <c r="B16" s="952"/>
      <c r="C16" s="519"/>
      <c r="D16" s="11"/>
      <c r="E16" s="124" t="s">
        <v>46</v>
      </c>
      <c r="F16" s="76">
        <f>SUM(F8:F15)</f>
        <v>4960</v>
      </c>
      <c r="G16" s="95">
        <f>SUM(G8:G15)</f>
        <v>0</v>
      </c>
      <c r="H16" s="68"/>
      <c r="I16" s="124" t="s">
        <v>14</v>
      </c>
      <c r="J16" s="76">
        <f>SUM(J8:J15)</f>
        <v>2650</v>
      </c>
      <c r="K16" s="95">
        <f>SUM(K8:K15)</f>
        <v>0</v>
      </c>
      <c r="L16" s="202"/>
      <c r="M16" s="429" t="s">
        <v>14</v>
      </c>
      <c r="N16" s="500">
        <f>SUM(N8:N15)</f>
        <v>1660</v>
      </c>
      <c r="O16" s="242">
        <f>SUM(O8:O9)</f>
        <v>0</v>
      </c>
      <c r="P16" s="63"/>
      <c r="Q16" s="643"/>
      <c r="R16" s="68">
        <f>SUM(R8:R15)</f>
        <v>0</v>
      </c>
      <c r="S16" s="97">
        <f>SUM(S8:S9)</f>
        <v>0</v>
      </c>
    </row>
    <row r="17" spans="1:19" ht="14.25" customHeight="1" x14ac:dyDescent="0.15">
      <c r="A17" s="951"/>
      <c r="B17" s="952"/>
      <c r="C17" s="891" t="s">
        <v>405</v>
      </c>
      <c r="D17" s="954" t="s">
        <v>407</v>
      </c>
      <c r="E17" s="955"/>
      <c r="F17" s="955"/>
      <c r="G17" s="955"/>
      <c r="H17" s="955"/>
      <c r="I17" s="955"/>
      <c r="J17" s="955"/>
      <c r="K17" s="955"/>
      <c r="L17" s="955"/>
      <c r="M17" s="955"/>
      <c r="N17" s="955"/>
      <c r="O17" s="956"/>
      <c r="P17" s="501"/>
      <c r="Q17" s="339" t="s">
        <v>239</v>
      </c>
      <c r="R17" s="64">
        <f>B31</f>
        <v>28160</v>
      </c>
      <c r="S17" s="94">
        <f>G16+K16+O16+S16+H31</f>
        <v>0</v>
      </c>
    </row>
    <row r="18" spans="1:19" ht="14.25" customHeight="1" x14ac:dyDescent="0.15">
      <c r="A18" s="951"/>
      <c r="B18" s="952"/>
      <c r="C18" s="742"/>
      <c r="D18" s="933" t="s">
        <v>123</v>
      </c>
      <c r="E18" s="934"/>
      <c r="F18" s="935"/>
      <c r="G18" s="568" t="s">
        <v>395</v>
      </c>
      <c r="H18" s="953" t="s">
        <v>396</v>
      </c>
      <c r="I18" s="901"/>
      <c r="J18" s="893" t="s">
        <v>389</v>
      </c>
      <c r="K18" s="945"/>
      <c r="L18" s="945"/>
      <c r="M18" s="945"/>
      <c r="N18" s="945"/>
      <c r="O18" s="946"/>
      <c r="P18" s="498"/>
      <c r="Q18" s="428"/>
      <c r="R18" s="428"/>
      <c r="S18" s="428"/>
    </row>
    <row r="19" spans="1:19" ht="14.25" customHeight="1" x14ac:dyDescent="0.15">
      <c r="A19" s="951"/>
      <c r="B19" s="952"/>
      <c r="C19" s="492"/>
      <c r="D19" s="29"/>
      <c r="E19" s="957" t="s">
        <v>411</v>
      </c>
      <c r="F19" s="958"/>
      <c r="G19" s="621">
        <v>680</v>
      </c>
      <c r="H19" s="921"/>
      <c r="I19" s="937"/>
      <c r="J19" s="511" t="s">
        <v>404</v>
      </c>
      <c r="L19" s="77"/>
      <c r="O19" s="194"/>
      <c r="P19" s="494"/>
      <c r="Q19" s="944"/>
      <c r="R19" s="944"/>
      <c r="S19" s="944"/>
    </row>
    <row r="20" spans="1:19" ht="14.25" customHeight="1" x14ac:dyDescent="0.15">
      <c r="A20" s="951"/>
      <c r="B20" s="952"/>
      <c r="C20" s="492"/>
      <c r="D20" s="30"/>
      <c r="E20" s="940" t="s">
        <v>410</v>
      </c>
      <c r="F20" s="941"/>
      <c r="G20" s="623">
        <v>500</v>
      </c>
      <c r="H20" s="931"/>
      <c r="I20" s="932"/>
      <c r="J20" s="511" t="s">
        <v>404</v>
      </c>
      <c r="K20" s="194"/>
      <c r="L20" s="507"/>
      <c r="M20" s="508"/>
      <c r="N20" s="508"/>
      <c r="O20" s="509"/>
      <c r="P20" s="494"/>
      <c r="Q20" s="944"/>
      <c r="R20" s="944"/>
      <c r="S20" s="944"/>
    </row>
    <row r="21" spans="1:19" ht="14.25" customHeight="1" x14ac:dyDescent="0.15">
      <c r="A21" s="951"/>
      <c r="B21" s="952"/>
      <c r="C21" s="492"/>
      <c r="D21" s="176" t="s">
        <v>397</v>
      </c>
      <c r="E21" s="940" t="s">
        <v>409</v>
      </c>
      <c r="F21" s="941"/>
      <c r="G21" s="623">
        <v>1430</v>
      </c>
      <c r="H21" s="931"/>
      <c r="I21" s="932"/>
      <c r="J21" s="511" t="s">
        <v>404</v>
      </c>
      <c r="K21" s="362"/>
      <c r="L21" s="330"/>
      <c r="M21" s="326"/>
      <c r="N21" s="327"/>
      <c r="O21" s="328"/>
      <c r="P21" s="494"/>
      <c r="Q21" s="944"/>
      <c r="R21" s="944"/>
      <c r="S21" s="944"/>
    </row>
    <row r="22" spans="1:19" ht="14.25" customHeight="1" x14ac:dyDescent="0.15">
      <c r="A22" s="951"/>
      <c r="B22" s="952"/>
      <c r="C22" s="492"/>
      <c r="D22" s="176" t="s">
        <v>397</v>
      </c>
      <c r="E22" s="940" t="s">
        <v>408</v>
      </c>
      <c r="F22" s="941"/>
      <c r="G22" s="623">
        <v>1900</v>
      </c>
      <c r="H22" s="931"/>
      <c r="I22" s="932"/>
      <c r="J22" s="511" t="s">
        <v>404</v>
      </c>
      <c r="K22" s="241"/>
      <c r="L22" s="330"/>
      <c r="M22" s="326"/>
      <c r="N22" s="327"/>
      <c r="O22" s="328"/>
      <c r="P22" s="499"/>
      <c r="Q22" s="944"/>
      <c r="R22" s="944"/>
      <c r="S22" s="944"/>
    </row>
    <row r="23" spans="1:19" ht="14.25" customHeight="1" x14ac:dyDescent="0.15">
      <c r="A23" s="951"/>
      <c r="B23" s="952"/>
      <c r="C23" s="492"/>
      <c r="D23" s="176" t="s">
        <v>397</v>
      </c>
      <c r="E23" s="942" t="s">
        <v>394</v>
      </c>
      <c r="F23" s="943"/>
      <c r="G23" s="630">
        <v>4100</v>
      </c>
      <c r="H23" s="931"/>
      <c r="I23" s="932"/>
      <c r="J23" s="511" t="s">
        <v>404</v>
      </c>
      <c r="K23" s="237"/>
      <c r="L23" s="330"/>
      <c r="M23" s="326"/>
      <c r="N23" s="327"/>
      <c r="O23" s="328"/>
      <c r="P23" s="494"/>
      <c r="Q23" s="944"/>
      <c r="R23" s="944"/>
      <c r="S23" s="944"/>
    </row>
    <row r="24" spans="1:19" ht="14.25" customHeight="1" x14ac:dyDescent="0.15">
      <c r="A24" s="951"/>
      <c r="B24" s="952"/>
      <c r="C24" s="493"/>
      <c r="D24" s="176" t="s">
        <v>398</v>
      </c>
      <c r="E24" s="940" t="s">
        <v>416</v>
      </c>
      <c r="F24" s="941"/>
      <c r="G24" s="623">
        <v>700</v>
      </c>
      <c r="H24" s="931"/>
      <c r="I24" s="932"/>
      <c r="J24" s="511" t="s">
        <v>404</v>
      </c>
      <c r="K24" s="237"/>
      <c r="L24" s="330"/>
      <c r="M24" s="326"/>
      <c r="N24" s="327"/>
      <c r="O24" s="328"/>
      <c r="P24" s="502"/>
      <c r="Q24" s="944"/>
      <c r="R24" s="944"/>
      <c r="S24" s="944"/>
    </row>
    <row r="25" spans="1:19" ht="14.25" customHeight="1" x14ac:dyDescent="0.15">
      <c r="A25" s="951"/>
      <c r="B25" s="952"/>
      <c r="C25" s="569"/>
      <c r="D25" s="177" t="s">
        <v>397</v>
      </c>
      <c r="E25" s="940" t="s">
        <v>412</v>
      </c>
      <c r="F25" s="941"/>
      <c r="G25" s="623">
        <v>1000</v>
      </c>
      <c r="H25" s="931"/>
      <c r="I25" s="932"/>
      <c r="J25" s="511" t="s">
        <v>406</v>
      </c>
      <c r="K25" s="194"/>
      <c r="L25" s="503"/>
      <c r="M25" s="504"/>
      <c r="N25" s="331"/>
      <c r="O25" s="505"/>
      <c r="P25" s="494"/>
      <c r="R25" s="62"/>
      <c r="S25" s="62"/>
    </row>
    <row r="26" spans="1:19" ht="14.25" customHeight="1" x14ac:dyDescent="0.15">
      <c r="A26" s="951"/>
      <c r="B26" s="952"/>
      <c r="C26" s="569"/>
      <c r="D26" s="177" t="s">
        <v>399</v>
      </c>
      <c r="E26" s="940" t="s">
        <v>413</v>
      </c>
      <c r="F26" s="941"/>
      <c r="G26" s="623">
        <v>2200</v>
      </c>
      <c r="H26" s="931"/>
      <c r="I26" s="932"/>
      <c r="J26" s="512" t="s">
        <v>406</v>
      </c>
      <c r="K26" s="506"/>
      <c r="L26" s="330"/>
      <c r="M26" s="326"/>
      <c r="N26" s="327"/>
      <c r="O26" s="328"/>
      <c r="P26" s="494"/>
      <c r="Q26" s="62"/>
      <c r="R26" s="62"/>
      <c r="S26" s="62"/>
    </row>
    <row r="27" spans="1:19" ht="14.25" customHeight="1" x14ac:dyDescent="0.15">
      <c r="A27" s="951"/>
      <c r="B27" s="952"/>
      <c r="C27" s="569"/>
      <c r="D27" s="177" t="s">
        <v>397</v>
      </c>
      <c r="E27" s="942" t="s">
        <v>414</v>
      </c>
      <c r="F27" s="943"/>
      <c r="G27" s="623">
        <v>1490</v>
      </c>
      <c r="H27" s="931"/>
      <c r="I27" s="932"/>
      <c r="J27" s="512" t="s">
        <v>406</v>
      </c>
      <c r="K27" s="506"/>
      <c r="L27" s="330"/>
      <c r="M27" s="326"/>
      <c r="N27" s="327"/>
      <c r="O27" s="328"/>
      <c r="P27" s="494"/>
    </row>
    <row r="28" spans="1:19" ht="14.25" customHeight="1" x14ac:dyDescent="0.15">
      <c r="A28" s="951"/>
      <c r="B28" s="952"/>
      <c r="C28" s="569"/>
      <c r="D28" s="177"/>
      <c r="E28" s="940" t="s">
        <v>415</v>
      </c>
      <c r="F28" s="941"/>
      <c r="G28" s="623">
        <v>790</v>
      </c>
      <c r="H28" s="931"/>
      <c r="I28" s="932"/>
      <c r="J28" s="511" t="s">
        <v>404</v>
      </c>
      <c r="K28" s="506"/>
      <c r="L28" s="330"/>
      <c r="M28" s="326"/>
      <c r="N28" s="327"/>
      <c r="O28" s="328"/>
      <c r="P28" s="494"/>
    </row>
    <row r="29" spans="1:19" ht="14.25" customHeight="1" x14ac:dyDescent="0.15">
      <c r="A29" s="951"/>
      <c r="B29" s="952"/>
      <c r="C29" s="569" t="s">
        <v>93</v>
      </c>
      <c r="D29" s="177"/>
      <c r="E29" s="940" t="s">
        <v>507</v>
      </c>
      <c r="F29" s="941"/>
      <c r="G29" s="623">
        <v>2100</v>
      </c>
      <c r="H29" s="931"/>
      <c r="I29" s="932"/>
      <c r="J29" s="511" t="s">
        <v>404</v>
      </c>
      <c r="K29" s="506"/>
      <c r="L29" s="330"/>
      <c r="M29" s="326"/>
      <c r="N29" s="327"/>
      <c r="O29" s="328"/>
      <c r="P29" s="494"/>
    </row>
    <row r="30" spans="1:19" ht="14.25" customHeight="1" x14ac:dyDescent="0.15">
      <c r="A30" s="951"/>
      <c r="B30" s="952"/>
      <c r="C30" s="571" t="s">
        <v>94</v>
      </c>
      <c r="D30" s="565"/>
      <c r="E30" s="938" t="s">
        <v>486</v>
      </c>
      <c r="F30" s="939"/>
      <c r="G30" s="623">
        <v>2000</v>
      </c>
      <c r="H30" s="931"/>
      <c r="I30" s="936"/>
      <c r="J30" s="511" t="s">
        <v>404</v>
      </c>
      <c r="K30" s="506"/>
      <c r="L30" s="330"/>
      <c r="M30" s="326"/>
      <c r="N30" s="327"/>
      <c r="O30" s="328"/>
      <c r="P30" s="494"/>
    </row>
    <row r="31" spans="1:19" ht="14.25" customHeight="1" x14ac:dyDescent="0.15">
      <c r="A31" s="102" t="s">
        <v>137</v>
      </c>
      <c r="B31" s="342">
        <f>F16+J16+N16+R16+G31</f>
        <v>28160</v>
      </c>
      <c r="C31" s="581">
        <f>S17</f>
        <v>0</v>
      </c>
      <c r="D31" s="584"/>
      <c r="E31" s="585"/>
      <c r="F31" s="124" t="s">
        <v>46</v>
      </c>
      <c r="G31" s="514">
        <f>SUM(G19:G30)</f>
        <v>18890</v>
      </c>
      <c r="H31" s="895">
        <f>SUM(H19:I30)</f>
        <v>0</v>
      </c>
      <c r="I31" s="915"/>
      <c r="J31" s="928"/>
      <c r="K31" s="929"/>
      <c r="L31" s="929"/>
      <c r="M31" s="929"/>
      <c r="N31" s="929"/>
      <c r="O31" s="930"/>
    </row>
    <row r="32" spans="1:19" ht="12" customHeight="1" x14ac:dyDescent="0.15">
      <c r="A32" s="167" t="s">
        <v>110</v>
      </c>
      <c r="B32" s="340"/>
      <c r="C32" s="483"/>
      <c r="D32" s="9"/>
      <c r="E32" s="495"/>
      <c r="F32" s="19"/>
      <c r="G32" s="496"/>
      <c r="H32" s="497"/>
      <c r="I32" s="497"/>
      <c r="J32" s="19"/>
      <c r="K32" s="496"/>
      <c r="L32" s="3"/>
      <c r="P32" s="19"/>
      <c r="Q32" s="495"/>
      <c r="R32" s="19"/>
      <c r="S32" s="496"/>
    </row>
    <row r="33" spans="1:19" s="520" customFormat="1" ht="14.25" customHeight="1" x14ac:dyDescent="0.2">
      <c r="A33" s="658" t="s">
        <v>484</v>
      </c>
      <c r="B33" s="120" t="s">
        <v>417</v>
      </c>
      <c r="C33" s="112"/>
      <c r="D33" s="112"/>
      <c r="E33" s="112"/>
      <c r="F33" s="112"/>
      <c r="G33" s="112"/>
      <c r="H33" s="112"/>
      <c r="I33" s="112"/>
      <c r="J33" s="112"/>
      <c r="K33" s="112"/>
      <c r="L33" s="112"/>
      <c r="M33" s="112"/>
      <c r="N33" s="112"/>
      <c r="O33" s="112"/>
      <c r="P33" s="112"/>
      <c r="Q33" s="112"/>
    </row>
    <row r="34" spans="1:19" s="520" customFormat="1" ht="14.25" customHeight="1" x14ac:dyDescent="0.2">
      <c r="A34" s="566"/>
      <c r="B34" s="567"/>
      <c r="C34" s="112"/>
      <c r="D34" s="112"/>
      <c r="E34" s="112"/>
      <c r="F34" s="112"/>
      <c r="G34" s="112"/>
      <c r="H34" s="112"/>
      <c r="I34" s="112"/>
      <c r="J34" s="112"/>
      <c r="K34" s="112"/>
      <c r="L34" s="112"/>
      <c r="M34" s="112"/>
      <c r="N34" s="112"/>
      <c r="O34" s="112"/>
      <c r="P34" s="112"/>
      <c r="Q34" s="112"/>
      <c r="R34" s="521"/>
      <c r="S34" s="521"/>
    </row>
    <row r="35" spans="1:19" ht="15" customHeight="1" x14ac:dyDescent="0.15"/>
    <row r="36" spans="1:19" s="88" customFormat="1" ht="11.25" customHeight="1" x14ac:dyDescent="0.15"/>
    <row r="39" spans="1:19" s="62" customFormat="1" ht="11.25" customHeight="1" x14ac:dyDescent="0.15">
      <c r="A39" s="38"/>
      <c r="B39" s="38"/>
      <c r="F39" s="38"/>
      <c r="L39" s="38"/>
    </row>
    <row r="40" spans="1:19" s="40" customFormat="1" ht="11.25" customHeight="1" x14ac:dyDescent="0.15">
      <c r="C40" s="38"/>
    </row>
    <row r="41" spans="1:19" s="40" customFormat="1" ht="11.25" customHeight="1" x14ac:dyDescent="0.15">
      <c r="C41" s="38"/>
    </row>
    <row r="42" spans="1:19" ht="15" customHeight="1" x14ac:dyDescent="0.15">
      <c r="C42" s="49"/>
    </row>
    <row r="43" spans="1:19" ht="15" customHeight="1" x14ac:dyDescent="0.15">
      <c r="C43" s="49"/>
      <c r="D43" s="50"/>
    </row>
    <row r="44" spans="1:19" ht="15" customHeight="1" x14ac:dyDescent="0.15">
      <c r="C44" s="49"/>
    </row>
    <row r="45" spans="1:19" ht="15" customHeight="1" x14ac:dyDescent="0.15">
      <c r="C45" s="23"/>
      <c r="D45" s="23"/>
    </row>
    <row r="46" spans="1:19" ht="15" customHeight="1" x14ac:dyDescent="0.15"/>
    <row r="47" spans="1:19" ht="15" customHeight="1" x14ac:dyDescent="0.15"/>
    <row r="48" spans="1:19" ht="15" customHeight="1" x14ac:dyDescent="0.15"/>
    <row r="49" spans="1:12" ht="15" customHeight="1" x14ac:dyDescent="0.15"/>
    <row r="50" spans="1:12" ht="15" customHeight="1" x14ac:dyDescent="0.15"/>
    <row r="51" spans="1:12" ht="15" customHeight="1" x14ac:dyDescent="0.15">
      <c r="A51" s="70"/>
      <c r="B51" s="71"/>
      <c r="C51" s="71"/>
      <c r="D51" s="71"/>
      <c r="E51" s="72"/>
      <c r="F51" s="72"/>
      <c r="G51" s="72"/>
      <c r="H51" s="72"/>
    </row>
    <row r="52" spans="1:12" ht="15" customHeight="1" x14ac:dyDescent="0.15"/>
    <row r="53" spans="1:12" ht="15" customHeight="1" x14ac:dyDescent="0.15">
      <c r="I53" s="73"/>
      <c r="J53" s="73"/>
      <c r="K53" s="73"/>
      <c r="L53" s="73"/>
    </row>
    <row r="54" spans="1:12" ht="15" customHeight="1" x14ac:dyDescent="0.15"/>
    <row r="55" spans="1:12" ht="15" customHeight="1" x14ac:dyDescent="0.15"/>
    <row r="56" spans="1:12" ht="15" customHeight="1" x14ac:dyDescent="0.15"/>
    <row r="57" spans="1:12" ht="10.5" customHeight="1" x14ac:dyDescent="0.15">
      <c r="A57" s="73"/>
      <c r="B57" s="73"/>
      <c r="C57" s="73"/>
      <c r="D57" s="73"/>
      <c r="E57" s="73"/>
      <c r="F57" s="73"/>
      <c r="G57" s="73"/>
    </row>
    <row r="58" spans="1:12" ht="10.5" customHeight="1" x14ac:dyDescent="0.15"/>
  </sheetData>
  <mergeCells count="63">
    <mergeCell ref="D6:G6"/>
    <mergeCell ref="A8:B30"/>
    <mergeCell ref="A6:B7"/>
    <mergeCell ref="C6:C7"/>
    <mergeCell ref="C2:H2"/>
    <mergeCell ref="C17:C18"/>
    <mergeCell ref="H18:I18"/>
    <mergeCell ref="D17:O17"/>
    <mergeCell ref="E21:F21"/>
    <mergeCell ref="E20:F20"/>
    <mergeCell ref="E19:F19"/>
    <mergeCell ref="E25:F25"/>
    <mergeCell ref="E24:F24"/>
    <mergeCell ref="E23:F23"/>
    <mergeCell ref="E22:F22"/>
    <mergeCell ref="D7:E7"/>
    <mergeCell ref="C5:F5"/>
    <mergeCell ref="N5:O5"/>
    <mergeCell ref="R5:S5"/>
    <mergeCell ref="P4:Q4"/>
    <mergeCell ref="P5:Q5"/>
    <mergeCell ref="Q1:S1"/>
    <mergeCell ref="R2:S2"/>
    <mergeCell ref="P2:Q2"/>
    <mergeCell ref="L2:O2"/>
    <mergeCell ref="C3:H3"/>
    <mergeCell ref="J3:K3"/>
    <mergeCell ref="P3:Q3"/>
    <mergeCell ref="L3:O4"/>
    <mergeCell ref="C4:K4"/>
    <mergeCell ref="J2:K2"/>
    <mergeCell ref="R3:S3"/>
    <mergeCell ref="P7:Q7"/>
    <mergeCell ref="H23:I23"/>
    <mergeCell ref="P6:S6"/>
    <mergeCell ref="R4:S4"/>
    <mergeCell ref="H5:K5"/>
    <mergeCell ref="L5:M5"/>
    <mergeCell ref="H7:I7"/>
    <mergeCell ref="L7:M7"/>
    <mergeCell ref="H6:K6"/>
    <mergeCell ref="L6:O6"/>
    <mergeCell ref="E28:F28"/>
    <mergeCell ref="E27:F27"/>
    <mergeCell ref="E26:F26"/>
    <mergeCell ref="Q19:S24"/>
    <mergeCell ref="J18:O18"/>
    <mergeCell ref="J31:O31"/>
    <mergeCell ref="H28:I28"/>
    <mergeCell ref="D18:F18"/>
    <mergeCell ref="H31:I31"/>
    <mergeCell ref="H29:I29"/>
    <mergeCell ref="H30:I30"/>
    <mergeCell ref="H24:I24"/>
    <mergeCell ref="H25:I25"/>
    <mergeCell ref="H26:I26"/>
    <mergeCell ref="H27:I27"/>
    <mergeCell ref="H19:I19"/>
    <mergeCell ref="H20:I20"/>
    <mergeCell ref="H21:I21"/>
    <mergeCell ref="H22:I22"/>
    <mergeCell ref="E30:F30"/>
    <mergeCell ref="E29:F29"/>
  </mergeCells>
  <phoneticPr fontId="2"/>
  <dataValidations count="5">
    <dataValidation type="decimal" allowBlank="1" showErrorMessage="1" errorTitle="ｴﾗｰ" error="販売店持ち部数内の枚数を入力してください。" sqref="K8:K9 K15 S8:S9 O8:O9 G8:G15" xr:uid="{00000000-0002-0000-0C00-000000000000}">
      <formula1>0</formula1>
      <formula2>F8</formula2>
    </dataValidation>
    <dataValidation type="decimal" allowBlank="1" showErrorMessage="1" errorTitle="ｴﾗｰ" error="販売店持ち部数内の枚数を入力してください。" sqref="O19" xr:uid="{00000000-0002-0000-0C00-000001000000}">
      <formula1>0</formula1>
      <formula2>G24</formula2>
    </dataValidation>
    <dataValidation type="decimal" allowBlank="1" showErrorMessage="1" errorTitle="ｴﾗｰ" error="販売店持ち部数内の枚数を入力してください。" sqref="K20" xr:uid="{00000000-0002-0000-0C00-000002000000}">
      <formula1>0</formula1>
      <formula2>G24</formula2>
    </dataValidation>
    <dataValidation type="decimal" allowBlank="1" showErrorMessage="1" errorTitle="ｴﾗｰ" error="販売店持ち部数内の枚数を入力してください。" sqref="K25:K30" xr:uid="{00000000-0002-0000-0C00-000003000000}">
      <formula1>0</formula1>
      <formula2>#REF!</formula2>
    </dataValidation>
    <dataValidation type="decimal" allowBlank="1" showInputMessage="1" showErrorMessage="1" sqref="H19:I30" xr:uid="{DBCF37C1-608B-43E6-AE5D-424B03FFEC89}">
      <formula1>0</formula1>
      <formula2>G19</formula2>
    </dataValidation>
  </dataValidations>
  <printOptions horizontalCentered="1"/>
  <pageMargins left="0.23622047244094491" right="0.23622047244094491" top="0.98425196850393704" bottom="0.51181102362204722" header="0.98425196850393704" footer="0.31496062992125984"/>
  <pageSetup paperSize="9" scale="85" orientation="landscape" r:id="rId1"/>
  <headerFooter alignWithMargins="0">
    <oddHeader>&amp;C新聞折込広告部数表・申込書</oddHeader>
    <oddFooter>&amp;C（１２）&amp;R&amp;8株式会社さきがけ折込センター
TEL018-889-8230
FAX018-829-1600</oddFooter>
  </headerFooter>
  <rowBreaks count="1" manualBreakCount="1">
    <brk id="41" max="17" man="1"/>
  </rowBreaks>
  <ignoredErrors>
    <ignoredError sqref="H31 G16 K16 N16:O16 R16:S16 R3"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16"/>
  <sheetViews>
    <sheetView showGridLines="0" view="pageBreakPreview" zoomScale="101" zoomScaleNormal="80" zoomScaleSheetLayoutView="101" workbookViewId="0">
      <selection activeCell="A3" sqref="A3"/>
    </sheetView>
  </sheetViews>
  <sheetFormatPr defaultRowHeight="13.5" x14ac:dyDescent="0.15"/>
  <cols>
    <col min="1" max="1" width="152.125" customWidth="1"/>
  </cols>
  <sheetData>
    <row r="2" spans="1:1" ht="30" customHeight="1" x14ac:dyDescent="0.2">
      <c r="A2" s="209" t="s">
        <v>148</v>
      </c>
    </row>
    <row r="3" spans="1:1" ht="12.75" customHeight="1" x14ac:dyDescent="0.3">
      <c r="A3" s="210"/>
    </row>
    <row r="4" spans="1:1" s="212" customFormat="1" ht="22.5" customHeight="1" x14ac:dyDescent="0.15">
      <c r="A4" s="211" t="s">
        <v>423</v>
      </c>
    </row>
    <row r="5" spans="1:1" s="212" customFormat="1" ht="22.5" customHeight="1" x14ac:dyDescent="0.15">
      <c r="A5" s="211" t="s">
        <v>535</v>
      </c>
    </row>
    <row r="6" spans="1:1" s="212" customFormat="1" ht="22.5" customHeight="1" x14ac:dyDescent="0.15">
      <c r="A6" s="211" t="s">
        <v>536</v>
      </c>
    </row>
    <row r="7" spans="1:1" s="212" customFormat="1" ht="22.5" customHeight="1" x14ac:dyDescent="0.15">
      <c r="A7" s="211" t="s">
        <v>537</v>
      </c>
    </row>
    <row r="8" spans="1:1" s="212" customFormat="1" ht="22.5" customHeight="1" x14ac:dyDescent="0.15">
      <c r="A8" s="211" t="s">
        <v>538</v>
      </c>
    </row>
    <row r="9" spans="1:1" s="212" customFormat="1" ht="22.5" customHeight="1" x14ac:dyDescent="0.15">
      <c r="A9" s="211" t="s">
        <v>539</v>
      </c>
    </row>
    <row r="10" spans="1:1" s="212" customFormat="1" ht="22.5" customHeight="1" x14ac:dyDescent="0.15">
      <c r="A10" s="211" t="s">
        <v>540</v>
      </c>
    </row>
    <row r="11" spans="1:1" s="212" customFormat="1" ht="22.5" customHeight="1" x14ac:dyDescent="0.15">
      <c r="A11" s="211" t="s">
        <v>541</v>
      </c>
    </row>
    <row r="12" spans="1:1" s="212" customFormat="1" ht="22.5" customHeight="1" x14ac:dyDescent="0.15">
      <c r="A12" s="211" t="s">
        <v>542</v>
      </c>
    </row>
    <row r="13" spans="1:1" s="212" customFormat="1" ht="22.5" customHeight="1" x14ac:dyDescent="0.15">
      <c r="A13" s="211" t="s">
        <v>543</v>
      </c>
    </row>
    <row r="14" spans="1:1" s="212" customFormat="1" ht="22.5" customHeight="1" x14ac:dyDescent="0.15">
      <c r="A14" s="211" t="s">
        <v>544</v>
      </c>
    </row>
    <row r="15" spans="1:1" s="212" customFormat="1" ht="22.5" customHeight="1" x14ac:dyDescent="0.15">
      <c r="A15" s="211" t="s">
        <v>545</v>
      </c>
    </row>
    <row r="16" spans="1:1" ht="63" customHeight="1" x14ac:dyDescent="0.15"/>
  </sheetData>
  <phoneticPr fontId="2"/>
  <pageMargins left="0.23622047244094491" right="0.23622047244094491" top="0.74803149606299213" bottom="0.74803149606299213" header="0.31496062992125984" footer="0.31496062992125984"/>
  <pageSetup paperSize="9" orientation="landscape" r:id="rId1"/>
  <headerFooter>
    <oddFooter>&amp;C（１）</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72"/>
  <sheetViews>
    <sheetView showGridLines="0" view="pageBreakPreview" zoomScale="80" zoomScaleNormal="100" zoomScaleSheetLayoutView="80" workbookViewId="0">
      <selection activeCell="A3" sqref="A3"/>
    </sheetView>
  </sheetViews>
  <sheetFormatPr defaultRowHeight="12.75" customHeight="1" x14ac:dyDescent="0.15"/>
  <cols>
    <col min="1" max="1" width="1.625" style="213" customWidth="1"/>
    <col min="2" max="2" width="2.5" style="213" customWidth="1"/>
    <col min="3" max="3" width="41.125" style="213" customWidth="1"/>
    <col min="4" max="5" width="1.625" style="213" customWidth="1"/>
    <col min="6" max="6" width="1.625" style="127" customWidth="1"/>
    <col min="7" max="7" width="42.875" style="127" customWidth="1"/>
    <col min="8" max="10" width="1.625" style="213" customWidth="1"/>
    <col min="11" max="12" width="20.625" style="213" customWidth="1"/>
    <col min="13" max="13" width="4.875" style="213" customWidth="1"/>
    <col min="14" max="16384" width="9" style="213"/>
  </cols>
  <sheetData>
    <row r="1" spans="1:13" ht="20.25" customHeight="1" x14ac:dyDescent="0.15">
      <c r="A1" s="711" t="s">
        <v>149</v>
      </c>
      <c r="B1" s="711"/>
      <c r="C1" s="711"/>
      <c r="D1" s="711"/>
      <c r="E1" s="711"/>
      <c r="F1" s="711"/>
      <c r="G1" s="711"/>
      <c r="H1" s="711"/>
      <c r="I1" s="711"/>
      <c r="J1" s="711"/>
      <c r="K1" s="711"/>
      <c r="L1" s="711"/>
      <c r="M1" s="711"/>
    </row>
    <row r="3" spans="1:13" ht="15" customHeight="1" x14ac:dyDescent="0.15">
      <c r="A3" s="713" t="s">
        <v>150</v>
      </c>
      <c r="B3" s="713"/>
      <c r="C3" s="713"/>
      <c r="D3" s="214"/>
      <c r="F3" s="213"/>
      <c r="G3" s="215" t="s">
        <v>349</v>
      </c>
      <c r="H3" s="214"/>
      <c r="J3" s="716" t="s">
        <v>151</v>
      </c>
      <c r="K3" s="716"/>
      <c r="L3" s="716"/>
      <c r="M3" s="716"/>
    </row>
    <row r="4" spans="1:13" ht="15" customHeight="1" x14ac:dyDescent="0.15">
      <c r="B4" s="216" t="s">
        <v>152</v>
      </c>
      <c r="C4" s="213" t="s">
        <v>276</v>
      </c>
      <c r="D4" s="214"/>
      <c r="F4" s="213"/>
      <c r="G4" s="215" t="s">
        <v>153</v>
      </c>
      <c r="H4" s="214"/>
      <c r="J4" s="717" t="s">
        <v>358</v>
      </c>
      <c r="K4" s="717"/>
      <c r="L4" s="717"/>
      <c r="M4" s="717"/>
    </row>
    <row r="5" spans="1:13" ht="15" customHeight="1" x14ac:dyDescent="0.15">
      <c r="B5" s="216"/>
      <c r="C5" s="213" t="s">
        <v>154</v>
      </c>
      <c r="D5" s="214"/>
      <c r="F5" s="213"/>
      <c r="G5" s="215" t="s">
        <v>155</v>
      </c>
      <c r="H5" s="214"/>
      <c r="J5" s="712" t="s">
        <v>359</v>
      </c>
      <c r="K5" s="712"/>
      <c r="L5" s="712"/>
      <c r="M5" s="712"/>
    </row>
    <row r="6" spans="1:13" ht="15" customHeight="1" x14ac:dyDescent="0.15">
      <c r="B6" s="216" t="s">
        <v>156</v>
      </c>
      <c r="C6" s="213" t="s">
        <v>157</v>
      </c>
      <c r="D6" s="214"/>
      <c r="F6" s="213"/>
      <c r="G6" s="127" t="s">
        <v>158</v>
      </c>
      <c r="H6" s="214"/>
      <c r="J6" s="215"/>
      <c r="K6" s="717" t="s">
        <v>159</v>
      </c>
      <c r="L6" s="717"/>
      <c r="M6" s="717"/>
    </row>
    <row r="7" spans="1:13" ht="15" customHeight="1" x14ac:dyDescent="0.15">
      <c r="B7" s="216"/>
      <c r="C7" s="213" t="s">
        <v>160</v>
      </c>
      <c r="D7" s="214"/>
      <c r="F7" s="213"/>
      <c r="G7" s="127" t="s">
        <v>310</v>
      </c>
      <c r="H7" s="214"/>
      <c r="J7" s="215"/>
      <c r="K7" s="127"/>
      <c r="L7" s="127"/>
    </row>
    <row r="8" spans="1:13" ht="15" customHeight="1" x14ac:dyDescent="0.15">
      <c r="B8" s="216"/>
      <c r="C8" s="213" t="s">
        <v>161</v>
      </c>
      <c r="D8" s="214"/>
      <c r="H8" s="214"/>
      <c r="J8" s="215"/>
      <c r="K8" s="127"/>
      <c r="L8" s="127"/>
    </row>
    <row r="9" spans="1:13" ht="15" customHeight="1" x14ac:dyDescent="0.15">
      <c r="B9" s="216" t="s">
        <v>162</v>
      </c>
      <c r="C9" s="213" t="s">
        <v>163</v>
      </c>
      <c r="D9" s="214"/>
      <c r="F9" s="108" t="s">
        <v>164</v>
      </c>
      <c r="H9" s="214"/>
      <c r="J9" s="215"/>
      <c r="K9" s="127"/>
      <c r="L9" s="127"/>
    </row>
    <row r="10" spans="1:13" ht="15" customHeight="1" x14ac:dyDescent="0.15">
      <c r="B10" s="216"/>
      <c r="C10" s="213" t="s">
        <v>165</v>
      </c>
      <c r="D10" s="214"/>
      <c r="G10" s="215" t="s">
        <v>166</v>
      </c>
      <c r="H10" s="214"/>
      <c r="L10" s="127"/>
    </row>
    <row r="11" spans="1:13" ht="15" customHeight="1" x14ac:dyDescent="0.15">
      <c r="B11" s="216"/>
      <c r="C11" s="213" t="s">
        <v>167</v>
      </c>
      <c r="D11" s="214"/>
      <c r="F11" s="215"/>
      <c r="G11" s="215" t="s">
        <v>168</v>
      </c>
      <c r="H11" s="214"/>
      <c r="J11" s="108" t="s">
        <v>534</v>
      </c>
      <c r="L11" s="127"/>
    </row>
    <row r="12" spans="1:13" ht="15" customHeight="1" x14ac:dyDescent="0.15">
      <c r="B12" s="216"/>
      <c r="C12" s="213" t="s">
        <v>169</v>
      </c>
      <c r="D12" s="214"/>
      <c r="G12" s="215" t="s">
        <v>170</v>
      </c>
      <c r="H12" s="214"/>
      <c r="K12" s="436" t="s">
        <v>360</v>
      </c>
      <c r="L12" s="436" t="s">
        <v>361</v>
      </c>
    </row>
    <row r="13" spans="1:13" ht="15" customHeight="1" x14ac:dyDescent="0.15">
      <c r="B13" s="216" t="s">
        <v>171</v>
      </c>
      <c r="C13" s="213" t="s">
        <v>172</v>
      </c>
      <c r="D13" s="214"/>
      <c r="F13" s="215"/>
      <c r="G13" s="120" t="s">
        <v>304</v>
      </c>
      <c r="H13" s="214"/>
      <c r="K13" s="650">
        <v>45369</v>
      </c>
      <c r="L13" s="651" t="s">
        <v>525</v>
      </c>
    </row>
    <row r="14" spans="1:13" ht="15" customHeight="1" x14ac:dyDescent="0.15">
      <c r="B14" s="216"/>
      <c r="C14" s="213" t="s">
        <v>173</v>
      </c>
      <c r="D14" s="214"/>
      <c r="H14" s="214"/>
      <c r="K14" s="650">
        <v>45397</v>
      </c>
      <c r="L14" s="651" t="s">
        <v>525</v>
      </c>
    </row>
    <row r="15" spans="1:13" ht="15" customHeight="1" x14ac:dyDescent="0.15">
      <c r="B15" s="216"/>
      <c r="C15" s="213" t="s">
        <v>175</v>
      </c>
      <c r="D15" s="214"/>
      <c r="F15" s="108" t="s">
        <v>174</v>
      </c>
      <c r="H15" s="214"/>
      <c r="K15" s="650">
        <v>45425</v>
      </c>
      <c r="L15" s="651" t="s">
        <v>525</v>
      </c>
    </row>
    <row r="16" spans="1:13" ht="15" customHeight="1" x14ac:dyDescent="0.15">
      <c r="A16" s="216"/>
      <c r="D16" s="214"/>
      <c r="G16" s="215" t="s">
        <v>176</v>
      </c>
      <c r="H16" s="214"/>
      <c r="K16" s="650">
        <v>45453</v>
      </c>
      <c r="L16" s="651" t="s">
        <v>525</v>
      </c>
    </row>
    <row r="17" spans="1:13" ht="15" customHeight="1" x14ac:dyDescent="0.15">
      <c r="A17" s="108" t="s">
        <v>178</v>
      </c>
      <c r="B17" s="215"/>
      <c r="C17" s="215"/>
      <c r="D17" s="214"/>
      <c r="F17" s="215"/>
      <c r="G17" s="127" t="s">
        <v>177</v>
      </c>
      <c r="H17" s="214"/>
      <c r="K17" s="650">
        <v>45489</v>
      </c>
      <c r="L17" s="651" t="s">
        <v>525</v>
      </c>
    </row>
    <row r="18" spans="1:13" ht="15" customHeight="1" x14ac:dyDescent="0.15">
      <c r="A18" s="216"/>
      <c r="B18" s="714" t="s">
        <v>179</v>
      </c>
      <c r="C18" s="714"/>
      <c r="D18" s="214"/>
      <c r="F18" s="215"/>
      <c r="H18" s="214"/>
      <c r="K18" s="650">
        <v>45523</v>
      </c>
      <c r="L18" s="651" t="s">
        <v>525</v>
      </c>
      <c r="M18" s="376"/>
    </row>
    <row r="19" spans="1:13" ht="15" customHeight="1" x14ac:dyDescent="0.15">
      <c r="A19" s="216"/>
      <c r="B19" s="216"/>
      <c r="C19" s="216"/>
      <c r="D19" s="217"/>
      <c r="E19" s="216"/>
      <c r="F19" s="108" t="s">
        <v>180</v>
      </c>
      <c r="H19" s="214"/>
      <c r="K19" s="650">
        <v>45544</v>
      </c>
      <c r="L19" s="651" t="s">
        <v>525</v>
      </c>
    </row>
    <row r="20" spans="1:13" ht="15" customHeight="1" x14ac:dyDescent="0.15">
      <c r="D20" s="217"/>
      <c r="E20" s="216"/>
      <c r="F20" s="215"/>
      <c r="G20" s="215" t="s">
        <v>454</v>
      </c>
      <c r="H20" s="214"/>
      <c r="K20" s="650">
        <v>45580</v>
      </c>
      <c r="L20" s="652" t="s">
        <v>529</v>
      </c>
    </row>
    <row r="21" spans="1:13" ht="15" customHeight="1" x14ac:dyDescent="0.15">
      <c r="D21" s="217"/>
      <c r="E21" s="216"/>
      <c r="F21" s="215"/>
      <c r="H21" s="214"/>
      <c r="K21" s="650">
        <v>45607</v>
      </c>
      <c r="L21" s="651" t="s">
        <v>525</v>
      </c>
      <c r="M21" s="116"/>
    </row>
    <row r="22" spans="1:13" ht="15" customHeight="1" x14ac:dyDescent="0.15">
      <c r="D22" s="217"/>
      <c r="E22" s="216"/>
      <c r="F22" s="108" t="s">
        <v>181</v>
      </c>
      <c r="H22" s="214"/>
      <c r="K22" s="650">
        <v>45635</v>
      </c>
      <c r="L22" s="651" t="s">
        <v>525</v>
      </c>
      <c r="M22" s="116"/>
    </row>
    <row r="23" spans="1:13" ht="15" customHeight="1" x14ac:dyDescent="0.15">
      <c r="D23" s="217"/>
      <c r="E23" s="216"/>
      <c r="G23" s="215" t="s">
        <v>183</v>
      </c>
      <c r="H23" s="214"/>
      <c r="K23" s="719" t="s">
        <v>532</v>
      </c>
      <c r="L23" s="719"/>
      <c r="M23" s="719"/>
    </row>
    <row r="24" spans="1:13" ht="15" customHeight="1" x14ac:dyDescent="0.15">
      <c r="D24" s="214"/>
      <c r="G24" s="127" t="s">
        <v>184</v>
      </c>
      <c r="H24" s="214"/>
      <c r="K24" s="718" t="s">
        <v>426</v>
      </c>
      <c r="L24" s="718"/>
      <c r="M24" s="718"/>
    </row>
    <row r="25" spans="1:13" ht="15" customHeight="1" x14ac:dyDescent="0.15">
      <c r="B25" s="715" t="s">
        <v>186</v>
      </c>
      <c r="C25" s="715"/>
      <c r="D25" s="214"/>
      <c r="F25" s="215"/>
      <c r="G25" s="218" t="s">
        <v>185</v>
      </c>
      <c r="H25" s="214"/>
    </row>
    <row r="26" spans="1:13" ht="15" customHeight="1" x14ac:dyDescent="0.15">
      <c r="D26" s="214"/>
      <c r="F26" s="213"/>
      <c r="G26" s="219" t="s">
        <v>187</v>
      </c>
      <c r="H26" s="214"/>
      <c r="J26" s="108" t="s">
        <v>182</v>
      </c>
      <c r="L26" s="654"/>
      <c r="M26" s="654"/>
    </row>
    <row r="27" spans="1:13" ht="15" customHeight="1" x14ac:dyDescent="0.15">
      <c r="A27" s="108" t="s">
        <v>189</v>
      </c>
      <c r="B27" s="215"/>
      <c r="D27" s="214"/>
      <c r="F27" s="213"/>
      <c r="G27" s="220" t="s">
        <v>188</v>
      </c>
      <c r="H27" s="214"/>
      <c r="K27" s="116" t="s">
        <v>363</v>
      </c>
      <c r="M27" s="653"/>
    </row>
    <row r="28" spans="1:13" ht="15" customHeight="1" x14ac:dyDescent="0.15">
      <c r="B28" s="215" t="s">
        <v>190</v>
      </c>
      <c r="C28" s="215"/>
      <c r="D28" s="214"/>
      <c r="F28" s="215"/>
      <c r="H28" s="214"/>
      <c r="J28" s="108"/>
      <c r="K28" s="116" t="s">
        <v>364</v>
      </c>
      <c r="L28" s="116"/>
      <c r="M28" s="116"/>
    </row>
    <row r="29" spans="1:13" ht="15" customHeight="1" x14ac:dyDescent="0.15">
      <c r="A29" s="216"/>
      <c r="B29" s="215" t="s">
        <v>348</v>
      </c>
      <c r="C29" s="215"/>
      <c r="D29" s="214"/>
      <c r="F29" s="108" t="s">
        <v>191</v>
      </c>
      <c r="H29" s="214"/>
      <c r="K29" s="116" t="s">
        <v>365</v>
      </c>
      <c r="L29" s="116"/>
      <c r="M29" s="116"/>
    </row>
    <row r="30" spans="1:13" ht="15" customHeight="1" x14ac:dyDescent="0.15">
      <c r="A30" s="216"/>
      <c r="B30" s="221" t="s">
        <v>192</v>
      </c>
      <c r="C30" s="215"/>
      <c r="D30" s="214"/>
      <c r="E30" s="216"/>
      <c r="F30" s="213"/>
      <c r="G30" s="215" t="s">
        <v>324</v>
      </c>
      <c r="H30" s="214"/>
      <c r="K30" s="116" t="s">
        <v>366</v>
      </c>
      <c r="L30" s="116"/>
      <c r="M30" s="116"/>
    </row>
    <row r="31" spans="1:13" ht="15" customHeight="1" x14ac:dyDescent="0.15">
      <c r="D31" s="217"/>
      <c r="E31" s="216"/>
      <c r="F31" s="213"/>
      <c r="G31" s="127" t="s">
        <v>193</v>
      </c>
      <c r="H31" s="214"/>
      <c r="K31" s="116" t="s">
        <v>367</v>
      </c>
      <c r="L31" s="116"/>
      <c r="M31" s="116"/>
    </row>
    <row r="32" spans="1:13" ht="15" customHeight="1" x14ac:dyDescent="0.15">
      <c r="C32" s="216"/>
      <c r="D32" s="214"/>
      <c r="E32" s="216"/>
      <c r="F32" s="215"/>
      <c r="G32" s="127" t="s">
        <v>194</v>
      </c>
      <c r="H32" s="214"/>
      <c r="K32" s="116" t="s">
        <v>368</v>
      </c>
      <c r="L32" s="116"/>
      <c r="M32" s="116"/>
    </row>
    <row r="33" spans="1:13" ht="15" customHeight="1" x14ac:dyDescent="0.15">
      <c r="B33" s="216"/>
      <c r="D33" s="214"/>
      <c r="F33" s="213"/>
      <c r="G33" s="127" t="s">
        <v>195</v>
      </c>
      <c r="H33" s="214"/>
      <c r="K33" s="116" t="s">
        <v>369</v>
      </c>
      <c r="L33" s="116"/>
      <c r="M33" s="127"/>
    </row>
    <row r="34" spans="1:13" ht="15" customHeight="1" x14ac:dyDescent="0.15">
      <c r="A34" s="216"/>
      <c r="B34" s="216"/>
      <c r="D34" s="214"/>
      <c r="F34" s="213"/>
      <c r="G34" s="127" t="s">
        <v>196</v>
      </c>
      <c r="H34" s="214"/>
      <c r="K34" s="116" t="s">
        <v>370</v>
      </c>
      <c r="L34" s="116"/>
      <c r="M34" s="636"/>
    </row>
    <row r="35" spans="1:13" ht="15" customHeight="1" x14ac:dyDescent="0.15">
      <c r="D35" s="214"/>
      <c r="H35" s="214"/>
      <c r="K35" s="116" t="s">
        <v>371</v>
      </c>
      <c r="L35" s="116"/>
      <c r="M35" s="636"/>
    </row>
    <row r="36" spans="1:13" ht="14.25" customHeight="1" x14ac:dyDescent="0.15">
      <c r="C36" s="216"/>
      <c r="E36" s="481"/>
      <c r="H36" s="482"/>
      <c r="K36" s="116" t="s">
        <v>372</v>
      </c>
      <c r="L36" s="116"/>
      <c r="M36" s="636"/>
    </row>
    <row r="37" spans="1:13" ht="13.5" customHeight="1" x14ac:dyDescent="0.15">
      <c r="E37" s="481"/>
      <c r="H37" s="482"/>
      <c r="K37" s="116" t="s">
        <v>373</v>
      </c>
      <c r="L37" s="116"/>
      <c r="M37" s="636"/>
    </row>
    <row r="38" spans="1:13" ht="12.75" customHeight="1" x14ac:dyDescent="0.15">
      <c r="G38" s="213"/>
      <c r="K38" s="636"/>
      <c r="L38" s="636"/>
    </row>
    <row r="39" spans="1:13" ht="12.75" customHeight="1" x14ac:dyDescent="0.15">
      <c r="G39" s="213"/>
      <c r="K39" s="636"/>
      <c r="L39" s="636"/>
      <c r="M39" s="636"/>
    </row>
    <row r="40" spans="1:13" ht="12.75" customHeight="1" x14ac:dyDescent="0.15">
      <c r="G40" s="213"/>
      <c r="L40" s="636"/>
      <c r="M40" s="636"/>
    </row>
    <row r="41" spans="1:13" ht="12.75" customHeight="1" x14ac:dyDescent="0.15">
      <c r="G41" s="213"/>
      <c r="M41" s="636"/>
    </row>
    <row r="42" spans="1:13" ht="12.75" customHeight="1" x14ac:dyDescent="0.15">
      <c r="G42" s="213"/>
      <c r="K42" s="712"/>
      <c r="L42" s="712"/>
    </row>
    <row r="43" spans="1:13" ht="12.75" customHeight="1" x14ac:dyDescent="0.15">
      <c r="G43" s="213"/>
      <c r="K43" s="636"/>
      <c r="L43" s="636"/>
    </row>
    <row r="44" spans="1:13" ht="12.75" customHeight="1" x14ac:dyDescent="0.15">
      <c r="G44" s="213"/>
      <c r="K44" s="636"/>
      <c r="L44" s="636"/>
    </row>
    <row r="45" spans="1:13" ht="12.75" customHeight="1" x14ac:dyDescent="0.15">
      <c r="G45" s="213"/>
      <c r="K45" s="636"/>
      <c r="L45" s="636"/>
    </row>
    <row r="57" spans="2:4" ht="12.75" customHeight="1" x14ac:dyDescent="0.15">
      <c r="B57" s="216"/>
      <c r="C57" s="216"/>
      <c r="D57" s="216"/>
    </row>
    <row r="58" spans="2:4" ht="12.75" customHeight="1" x14ac:dyDescent="0.15">
      <c r="B58" s="216"/>
      <c r="C58" s="216"/>
      <c r="D58" s="216"/>
    </row>
    <row r="59" spans="2:4" ht="12.75" customHeight="1" x14ac:dyDescent="0.15">
      <c r="B59" s="216"/>
      <c r="C59" s="216"/>
      <c r="D59" s="216"/>
    </row>
    <row r="63" spans="2:4" ht="12.75" customHeight="1" x14ac:dyDescent="0.15">
      <c r="B63" s="216"/>
    </row>
    <row r="64" spans="2:4" ht="12.75" customHeight="1" x14ac:dyDescent="0.15">
      <c r="B64" s="216"/>
    </row>
    <row r="65" spans="1:2" ht="12.75" customHeight="1" x14ac:dyDescent="0.15">
      <c r="B65" s="216"/>
    </row>
    <row r="66" spans="1:2" ht="12.75" customHeight="1" x14ac:dyDescent="0.15">
      <c r="B66" s="216"/>
    </row>
    <row r="67" spans="1:2" ht="12.75" customHeight="1" x14ac:dyDescent="0.15">
      <c r="B67" s="216"/>
    </row>
    <row r="71" spans="1:2" ht="12.75" customHeight="1" x14ac:dyDescent="0.15">
      <c r="A71" s="216"/>
    </row>
    <row r="72" spans="1:2" ht="12.75" customHeight="1" x14ac:dyDescent="0.15">
      <c r="A72" s="222"/>
    </row>
  </sheetData>
  <mergeCells count="11">
    <mergeCell ref="A1:M1"/>
    <mergeCell ref="K42:L42"/>
    <mergeCell ref="A3:C3"/>
    <mergeCell ref="B18:C18"/>
    <mergeCell ref="B25:C25"/>
    <mergeCell ref="J3:M3"/>
    <mergeCell ref="J4:M4"/>
    <mergeCell ref="J5:M5"/>
    <mergeCell ref="K6:M6"/>
    <mergeCell ref="K24:M24"/>
    <mergeCell ref="K23:M23"/>
  </mergeCells>
  <phoneticPr fontId="39"/>
  <pageMargins left="0.31496062992125984" right="0.31496062992125984" top="0.74803149606299213" bottom="0.74803149606299213" header="0.31496062992125984" footer="0.31496062992125984"/>
  <pageSetup paperSize="9" scale="92" orientation="landscape" r:id="rId1"/>
  <headerFooter>
    <oddFooter>&amp;C（２）</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showGridLines="0" view="pageBreakPreview" zoomScale="92" zoomScaleNormal="100" zoomScaleSheetLayoutView="92" workbookViewId="0">
      <selection activeCell="A3" sqref="A3"/>
    </sheetView>
  </sheetViews>
  <sheetFormatPr defaultRowHeight="13.5" x14ac:dyDescent="0.15"/>
  <cols>
    <col min="1" max="1" width="132.25" customWidth="1"/>
  </cols>
  <sheetData>
    <row r="1" spans="1:1" ht="24" customHeight="1" x14ac:dyDescent="0.2">
      <c r="A1" s="223" t="s">
        <v>197</v>
      </c>
    </row>
    <row r="2" spans="1:1" ht="4.5" customHeight="1" x14ac:dyDescent="0.25">
      <c r="A2" s="224"/>
    </row>
    <row r="3" spans="1:1" ht="25.5" customHeight="1" x14ac:dyDescent="0.15">
      <c r="A3" s="225" t="s">
        <v>198</v>
      </c>
    </row>
    <row r="4" spans="1:1" ht="12.75" customHeight="1" x14ac:dyDescent="0.15">
      <c r="A4" s="226" t="s">
        <v>199</v>
      </c>
    </row>
    <row r="5" spans="1:1" ht="9.75" customHeight="1" x14ac:dyDescent="0.25">
      <c r="A5" s="227"/>
    </row>
    <row r="6" spans="1:1" ht="18.75" customHeight="1" x14ac:dyDescent="0.15">
      <c r="A6" s="228" t="s">
        <v>200</v>
      </c>
    </row>
    <row r="7" spans="1:1" ht="12.75" customHeight="1" x14ac:dyDescent="0.15">
      <c r="A7" s="226" t="s">
        <v>201</v>
      </c>
    </row>
    <row r="8" spans="1:1" ht="12.75" customHeight="1" x14ac:dyDescent="0.15">
      <c r="A8" s="226" t="s">
        <v>202</v>
      </c>
    </row>
    <row r="9" spans="1:1" ht="12.75" customHeight="1" x14ac:dyDescent="0.15">
      <c r="A9" s="226" t="s">
        <v>203</v>
      </c>
    </row>
    <row r="10" spans="1:1" ht="12.75" customHeight="1" x14ac:dyDescent="0.15">
      <c r="A10" s="226" t="s">
        <v>204</v>
      </c>
    </row>
    <row r="11" spans="1:1" ht="12.75" customHeight="1" x14ac:dyDescent="0.15">
      <c r="A11" s="226" t="s">
        <v>205</v>
      </c>
    </row>
    <row r="12" spans="1:1" ht="12.75" customHeight="1" x14ac:dyDescent="0.15">
      <c r="A12" s="226" t="s">
        <v>206</v>
      </c>
    </row>
    <row r="13" spans="1:1" ht="12.75" customHeight="1" x14ac:dyDescent="0.15">
      <c r="A13" s="226" t="s">
        <v>207</v>
      </c>
    </row>
    <row r="14" spans="1:1" ht="12.75" customHeight="1" x14ac:dyDescent="0.15">
      <c r="A14" s="226" t="s">
        <v>305</v>
      </c>
    </row>
    <row r="15" spans="1:1" ht="12.75" customHeight="1" x14ac:dyDescent="0.15">
      <c r="A15" s="226" t="s">
        <v>208</v>
      </c>
    </row>
    <row r="16" spans="1:1" ht="12.75" customHeight="1" x14ac:dyDescent="0.15">
      <c r="A16" s="226" t="s">
        <v>209</v>
      </c>
    </row>
    <row r="17" spans="1:1" ht="12.75" customHeight="1" x14ac:dyDescent="0.15">
      <c r="A17" s="226" t="s">
        <v>210</v>
      </c>
    </row>
    <row r="18" spans="1:1" ht="12.75" customHeight="1" x14ac:dyDescent="0.15">
      <c r="A18" s="226" t="s">
        <v>211</v>
      </c>
    </row>
    <row r="19" spans="1:1" ht="12.75" customHeight="1" x14ac:dyDescent="0.15">
      <c r="A19" s="226" t="s">
        <v>212</v>
      </c>
    </row>
    <row r="20" spans="1:1" ht="12.75" customHeight="1" x14ac:dyDescent="0.15">
      <c r="A20" s="226" t="s">
        <v>299</v>
      </c>
    </row>
    <row r="21" spans="1:1" ht="12.75" customHeight="1" x14ac:dyDescent="0.15"/>
    <row r="22" spans="1:1" ht="5.25" customHeight="1" x14ac:dyDescent="0.25">
      <c r="A22" s="227"/>
    </row>
    <row r="23" spans="1:1" ht="17.25" customHeight="1" x14ac:dyDescent="0.15">
      <c r="A23" s="228" t="s">
        <v>213</v>
      </c>
    </row>
    <row r="24" spans="1:1" ht="13.5" customHeight="1" x14ac:dyDescent="0.15">
      <c r="A24" s="226" t="s">
        <v>300</v>
      </c>
    </row>
    <row r="25" spans="1:1" ht="34.5" customHeight="1" x14ac:dyDescent="0.15">
      <c r="A25" s="375" t="s">
        <v>306</v>
      </c>
    </row>
    <row r="26" spans="1:1" ht="12.75" customHeight="1" x14ac:dyDescent="0.15">
      <c r="A26" s="226" t="s">
        <v>214</v>
      </c>
    </row>
    <row r="27" spans="1:1" ht="12.75" customHeight="1" x14ac:dyDescent="0.15">
      <c r="A27" s="226" t="s">
        <v>215</v>
      </c>
    </row>
    <row r="28" spans="1:1" ht="12.75" customHeight="1" x14ac:dyDescent="0.15">
      <c r="A28" s="226" t="s">
        <v>216</v>
      </c>
    </row>
    <row r="29" spans="1:1" ht="12.75" customHeight="1" x14ac:dyDescent="0.15">
      <c r="A29" s="226" t="s">
        <v>217</v>
      </c>
    </row>
    <row r="30" spans="1:1" ht="12.75" customHeight="1" x14ac:dyDescent="0.15">
      <c r="A30" s="226" t="s">
        <v>296</v>
      </c>
    </row>
    <row r="31" spans="1:1" ht="12.75" customHeight="1" x14ac:dyDescent="0.15">
      <c r="A31" s="226" t="s">
        <v>297</v>
      </c>
    </row>
    <row r="32" spans="1:1" ht="12.75" customHeight="1" x14ac:dyDescent="0.15">
      <c r="A32" s="226" t="s">
        <v>301</v>
      </c>
    </row>
    <row r="33" spans="1:1" ht="12.75" customHeight="1" x14ac:dyDescent="0.15">
      <c r="A33" s="226" t="s">
        <v>302</v>
      </c>
    </row>
    <row r="34" spans="1:1" ht="12.75" customHeight="1" x14ac:dyDescent="0.15">
      <c r="A34" s="226" t="s">
        <v>218</v>
      </c>
    </row>
    <row r="35" spans="1:1" ht="12.75" customHeight="1" x14ac:dyDescent="0.15">
      <c r="A35" s="226" t="s">
        <v>307</v>
      </c>
    </row>
    <row r="36" spans="1:1" ht="26.25" customHeight="1" x14ac:dyDescent="0.15">
      <c r="A36" s="225" t="s">
        <v>308</v>
      </c>
    </row>
    <row r="37" spans="1:1" ht="12.75" customHeight="1" x14ac:dyDescent="0.15">
      <c r="A37" s="226" t="s">
        <v>219</v>
      </c>
    </row>
    <row r="38" spans="1:1" ht="12.75" customHeight="1" x14ac:dyDescent="0.15">
      <c r="A38" s="226" t="s">
        <v>220</v>
      </c>
    </row>
    <row r="39" spans="1:1" ht="5.25" customHeight="1" x14ac:dyDescent="0.15">
      <c r="A39" s="226"/>
    </row>
    <row r="40" spans="1:1" ht="12.75" customHeight="1" x14ac:dyDescent="0.15">
      <c r="A40" s="226" t="s">
        <v>221</v>
      </c>
    </row>
    <row r="41" spans="1:1" ht="12.75" customHeight="1" x14ac:dyDescent="0.15">
      <c r="A41" s="226" t="s">
        <v>309</v>
      </c>
    </row>
  </sheetData>
  <phoneticPr fontId="2"/>
  <pageMargins left="0.70866141732283472" right="0.70866141732283472" top="0.74803149606299213" bottom="0.74803149606299213" header="0.31496062992125984" footer="0.31496062992125984"/>
  <pageSetup paperSize="9" scale="95" orientation="landscape" r:id="rId1"/>
  <headerFooter>
    <oddFooter>&amp;C（３）</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27"/>
  <sheetViews>
    <sheetView showGridLines="0" showZeros="0" view="pageBreakPreview" zoomScale="87" zoomScaleNormal="100" zoomScaleSheetLayoutView="87" workbookViewId="0">
      <selection activeCell="A3" sqref="A3"/>
    </sheetView>
  </sheetViews>
  <sheetFormatPr defaultRowHeight="17.25" x14ac:dyDescent="0.2"/>
  <cols>
    <col min="1" max="1" width="21.25" style="520" customWidth="1"/>
    <col min="2" max="8" width="16.25" style="520" customWidth="1"/>
    <col min="9" max="9" width="18.625" style="520" customWidth="1"/>
    <col min="10" max="10" width="12.625" style="520" customWidth="1"/>
    <col min="11" max="21" width="7.125" style="520" customWidth="1"/>
    <col min="22" max="22" width="12.5" style="520" customWidth="1"/>
    <col min="23" max="16384" width="9" style="520"/>
  </cols>
  <sheetData>
    <row r="1" spans="1:39" ht="26.25" customHeight="1" x14ac:dyDescent="0.2">
      <c r="A1" s="720" t="s">
        <v>138</v>
      </c>
      <c r="B1" s="720"/>
      <c r="C1" s="720"/>
      <c r="D1" s="720"/>
      <c r="E1" s="720"/>
      <c r="F1" s="720"/>
      <c r="G1" s="720"/>
      <c r="H1" s="720"/>
      <c r="I1" s="720"/>
      <c r="J1" s="660"/>
      <c r="K1" s="660"/>
      <c r="L1" s="660"/>
      <c r="M1" s="660"/>
      <c r="N1" s="660"/>
      <c r="O1" s="660"/>
      <c r="P1" s="660"/>
      <c r="Q1" s="660"/>
      <c r="R1" s="660"/>
      <c r="S1" s="660"/>
      <c r="T1" s="660"/>
      <c r="U1" s="660"/>
      <c r="V1" s="721"/>
      <c r="W1" s="721"/>
      <c r="X1" s="721"/>
      <c r="Y1" s="721"/>
      <c r="Z1" s="721"/>
      <c r="AA1" s="721"/>
      <c r="AB1" s="721"/>
      <c r="AC1" s="721"/>
      <c r="AD1" s="721"/>
      <c r="AE1" s="721"/>
      <c r="AF1" s="721"/>
      <c r="AG1" s="721"/>
      <c r="AH1" s="721"/>
      <c r="AI1" s="721"/>
      <c r="AJ1" s="721"/>
      <c r="AK1" s="721"/>
      <c r="AL1" s="721"/>
      <c r="AM1" s="721"/>
    </row>
    <row r="2" spans="1:39" ht="19.5" customHeight="1" x14ac:dyDescent="0.2">
      <c r="A2" s="545"/>
      <c r="B2" s="521"/>
      <c r="C2" s="521"/>
      <c r="D2" s="521"/>
      <c r="E2" s="521"/>
      <c r="F2" s="521"/>
      <c r="G2" s="521"/>
      <c r="H2" s="521"/>
      <c r="I2" s="661" t="s">
        <v>564</v>
      </c>
    </row>
    <row r="3" spans="1:39" ht="24" customHeight="1" x14ac:dyDescent="0.2">
      <c r="A3" s="666"/>
      <c r="B3" s="667" t="s">
        <v>33</v>
      </c>
      <c r="C3" s="667" t="s">
        <v>34</v>
      </c>
      <c r="D3" s="667" t="s">
        <v>35</v>
      </c>
      <c r="E3" s="667" t="s">
        <v>36</v>
      </c>
      <c r="F3" s="667" t="s">
        <v>37</v>
      </c>
      <c r="G3" s="667" t="s">
        <v>38</v>
      </c>
      <c r="H3" s="668" t="s">
        <v>39</v>
      </c>
      <c r="I3" s="669" t="s">
        <v>56</v>
      </c>
      <c r="W3" s="660"/>
      <c r="X3" s="660"/>
      <c r="Y3" s="660"/>
      <c r="Z3" s="660"/>
      <c r="AA3" s="660"/>
      <c r="AB3" s="660"/>
      <c r="AC3" s="660"/>
      <c r="AD3" s="660"/>
      <c r="AE3" s="660"/>
      <c r="AF3" s="660"/>
      <c r="AG3" s="660"/>
      <c r="AH3" s="660"/>
      <c r="AI3" s="660"/>
      <c r="AJ3" s="660"/>
      <c r="AK3" s="660"/>
      <c r="AL3" s="660"/>
      <c r="AM3" s="660"/>
    </row>
    <row r="4" spans="1:39" ht="24" customHeight="1" x14ac:dyDescent="0.2">
      <c r="A4" s="670" t="s">
        <v>325</v>
      </c>
      <c r="B4" s="671">
        <v>66890</v>
      </c>
      <c r="C4" s="671">
        <v>7880</v>
      </c>
      <c r="D4" s="671">
        <f>秋田市!L14</f>
        <v>5710</v>
      </c>
      <c r="E4" s="671"/>
      <c r="F4" s="671">
        <f>秋田市!P8</f>
        <v>680</v>
      </c>
      <c r="G4" s="671"/>
      <c r="H4" s="672"/>
      <c r="I4" s="673">
        <f t="shared" ref="I4:I22" si="0">SUM(B4:H4)</f>
        <v>81160</v>
      </c>
      <c r="J4" s="662"/>
      <c r="K4" s="662"/>
      <c r="L4" s="663"/>
      <c r="M4" s="663"/>
      <c r="N4" s="663"/>
      <c r="O4" s="663"/>
      <c r="P4" s="663"/>
      <c r="Q4" s="663"/>
      <c r="R4" s="663"/>
      <c r="S4" s="663"/>
      <c r="T4" s="663"/>
      <c r="U4" s="663"/>
      <c r="V4" s="660"/>
      <c r="W4" s="663"/>
      <c r="X4" s="663"/>
      <c r="Y4" s="663"/>
      <c r="Z4" s="663"/>
      <c r="AA4" s="663"/>
      <c r="AB4" s="663"/>
      <c r="AC4" s="663"/>
      <c r="AD4" s="663"/>
      <c r="AE4" s="663"/>
      <c r="AF4" s="663"/>
      <c r="AG4" s="663"/>
      <c r="AH4" s="663"/>
      <c r="AI4" s="663"/>
      <c r="AJ4" s="663"/>
      <c r="AK4" s="663"/>
      <c r="AL4" s="663"/>
      <c r="AM4" s="663"/>
    </row>
    <row r="5" spans="1:39" ht="24" customHeight="1" x14ac:dyDescent="0.2">
      <c r="A5" s="674" t="s">
        <v>326</v>
      </c>
      <c r="B5" s="675">
        <f>潟上・男鹿・南秋・能代・山本!F10</f>
        <v>5390</v>
      </c>
      <c r="C5" s="675"/>
      <c r="D5" s="675">
        <f>潟上・男鹿・南秋・能代・山本!N9</f>
        <v>120</v>
      </c>
      <c r="E5" s="675"/>
      <c r="F5" s="675"/>
      <c r="G5" s="675"/>
      <c r="H5" s="676"/>
      <c r="I5" s="673">
        <f t="shared" si="0"/>
        <v>5510</v>
      </c>
      <c r="J5" s="663"/>
      <c r="K5" s="663"/>
      <c r="L5" s="663"/>
      <c r="M5" s="663"/>
      <c r="N5" s="663"/>
      <c r="O5" s="663"/>
      <c r="P5" s="663"/>
      <c r="Q5" s="663"/>
      <c r="R5" s="663"/>
      <c r="S5" s="663"/>
      <c r="T5" s="663"/>
      <c r="U5" s="663"/>
      <c r="V5" s="660"/>
      <c r="W5" s="663"/>
      <c r="X5" s="664"/>
      <c r="Y5" s="663"/>
      <c r="Z5" s="663"/>
      <c r="AA5" s="663"/>
      <c r="AB5" s="663"/>
      <c r="AC5" s="663"/>
      <c r="AD5" s="663"/>
      <c r="AE5" s="663"/>
      <c r="AF5" s="663"/>
      <c r="AG5" s="663"/>
      <c r="AH5" s="663"/>
      <c r="AI5" s="663"/>
      <c r="AJ5" s="663"/>
      <c r="AK5" s="663"/>
      <c r="AL5" s="663"/>
      <c r="AM5" s="663"/>
    </row>
    <row r="6" spans="1:39" ht="24" customHeight="1" x14ac:dyDescent="0.2">
      <c r="A6" s="674" t="s">
        <v>327</v>
      </c>
      <c r="B6" s="675">
        <f>潟上・男鹿・南秋・能代・山本!F16</f>
        <v>7370</v>
      </c>
      <c r="C6" s="675">
        <f>潟上・男鹿・南秋・能代・山本!J16</f>
        <v>660</v>
      </c>
      <c r="D6" s="675">
        <f>SUM(潟上・男鹿・南秋・能代・山本!N11:N12)</f>
        <v>0</v>
      </c>
      <c r="E6" s="675"/>
      <c r="F6" s="675"/>
      <c r="G6" s="675"/>
      <c r="H6" s="676"/>
      <c r="I6" s="673">
        <f t="shared" si="0"/>
        <v>8030</v>
      </c>
      <c r="J6" s="663"/>
      <c r="K6" s="663"/>
      <c r="L6" s="663"/>
      <c r="M6" s="663"/>
      <c r="N6" s="663"/>
      <c r="O6" s="663"/>
      <c r="P6" s="663"/>
      <c r="Q6" s="663"/>
      <c r="R6" s="663"/>
      <c r="S6" s="663"/>
      <c r="T6" s="663"/>
      <c r="U6" s="663"/>
      <c r="V6" s="660"/>
      <c r="W6" s="663"/>
      <c r="X6" s="663"/>
      <c r="Y6" s="663"/>
      <c r="Z6" s="663"/>
      <c r="AA6" s="663"/>
      <c r="AB6" s="663"/>
      <c r="AC6" s="663"/>
      <c r="AD6" s="663"/>
      <c r="AE6" s="663"/>
      <c r="AF6" s="663"/>
      <c r="AG6" s="663"/>
      <c r="AH6" s="663"/>
      <c r="AI6" s="663"/>
      <c r="AJ6" s="663"/>
      <c r="AK6" s="663"/>
      <c r="AL6" s="663"/>
      <c r="AM6" s="663"/>
    </row>
    <row r="7" spans="1:39" ht="24" customHeight="1" x14ac:dyDescent="0.2">
      <c r="A7" s="674" t="s">
        <v>328</v>
      </c>
      <c r="B7" s="675">
        <f>潟上・男鹿・南秋・能代・山本!F21</f>
        <v>5130</v>
      </c>
      <c r="C7" s="675"/>
      <c r="D7" s="675"/>
      <c r="E7" s="675"/>
      <c r="F7" s="675"/>
      <c r="G7" s="675"/>
      <c r="H7" s="676"/>
      <c r="I7" s="673">
        <f t="shared" si="0"/>
        <v>5130</v>
      </c>
      <c r="J7" s="663"/>
      <c r="K7" s="663"/>
      <c r="L7" s="663"/>
      <c r="M7" s="663"/>
      <c r="N7" s="663"/>
      <c r="O7" s="663"/>
      <c r="P7" s="663"/>
      <c r="Q7" s="663"/>
      <c r="R7" s="663"/>
      <c r="S7" s="663"/>
      <c r="T7" s="663"/>
      <c r="U7" s="663"/>
      <c r="V7" s="660"/>
      <c r="W7" s="663"/>
      <c r="X7" s="663"/>
      <c r="Y7" s="663"/>
      <c r="Z7" s="663"/>
      <c r="AA7" s="663"/>
      <c r="AB7" s="663"/>
      <c r="AC7" s="663"/>
      <c r="AD7" s="663"/>
      <c r="AE7" s="663"/>
      <c r="AF7" s="663"/>
      <c r="AG7" s="663"/>
      <c r="AH7" s="663"/>
      <c r="AI7" s="663"/>
      <c r="AJ7" s="663"/>
      <c r="AK7" s="663"/>
      <c r="AL7" s="663"/>
      <c r="AM7" s="663"/>
    </row>
    <row r="8" spans="1:39" ht="24" customHeight="1" x14ac:dyDescent="0.2">
      <c r="A8" s="677" t="s">
        <v>329</v>
      </c>
      <c r="B8" s="675">
        <f>潟上・男鹿・南秋・能代・山本!F25</f>
        <v>6230</v>
      </c>
      <c r="C8" s="675">
        <f>潟上・男鹿・南秋・能代・山本!J25</f>
        <v>0</v>
      </c>
      <c r="D8" s="675">
        <f>潟上・男鹿・南秋・能代・山本!N25</f>
        <v>980</v>
      </c>
      <c r="E8" s="675">
        <f>潟上・男鹿・南秋・能代・山本!R25</f>
        <v>520</v>
      </c>
      <c r="F8" s="675"/>
      <c r="G8" s="675"/>
      <c r="H8" s="676"/>
      <c r="I8" s="673">
        <f t="shared" si="0"/>
        <v>7730</v>
      </c>
      <c r="J8" s="663"/>
      <c r="K8" s="663"/>
      <c r="L8" s="663"/>
      <c r="M8" s="663"/>
      <c r="N8" s="663"/>
      <c r="O8" s="663"/>
      <c r="P8" s="663"/>
      <c r="Q8" s="663"/>
      <c r="R8" s="663"/>
      <c r="S8" s="663"/>
      <c r="T8" s="663"/>
      <c r="U8" s="663"/>
      <c r="V8" s="660"/>
      <c r="W8" s="663"/>
      <c r="X8" s="663"/>
      <c r="Y8" s="663"/>
      <c r="Z8" s="663"/>
      <c r="AA8" s="663"/>
      <c r="AB8" s="663"/>
      <c r="AC8" s="663"/>
      <c r="AD8" s="663"/>
      <c r="AE8" s="663"/>
      <c r="AF8" s="663"/>
      <c r="AG8" s="663"/>
      <c r="AH8" s="663"/>
      <c r="AI8" s="663"/>
      <c r="AJ8" s="663"/>
      <c r="AK8" s="663"/>
      <c r="AL8" s="663"/>
      <c r="AM8" s="663"/>
    </row>
    <row r="9" spans="1:39" ht="24" customHeight="1" x14ac:dyDescent="0.2">
      <c r="A9" s="677" t="s">
        <v>330</v>
      </c>
      <c r="B9" s="675">
        <f>潟上・男鹿・南秋・能代・山本!F31</f>
        <v>4600</v>
      </c>
      <c r="C9" s="675">
        <f>潟上・男鹿・南秋・能代・山本!J31</f>
        <v>100</v>
      </c>
      <c r="D9" s="675"/>
      <c r="E9" s="675"/>
      <c r="F9" s="675">
        <f>潟上・男鹿・南秋・能代・山本!R26</f>
        <v>0</v>
      </c>
      <c r="G9" s="675"/>
      <c r="H9" s="676"/>
      <c r="I9" s="673">
        <f t="shared" si="0"/>
        <v>4700</v>
      </c>
      <c r="J9" s="663"/>
      <c r="K9" s="663"/>
      <c r="L9" s="663"/>
      <c r="M9" s="663"/>
      <c r="N9" s="663"/>
      <c r="O9" s="663"/>
      <c r="P9" s="663"/>
      <c r="Q9" s="663"/>
      <c r="R9" s="663"/>
      <c r="S9" s="663"/>
      <c r="T9" s="663"/>
      <c r="U9" s="663"/>
      <c r="V9" s="660"/>
      <c r="W9" s="663"/>
      <c r="X9" s="663"/>
      <c r="Y9" s="663"/>
      <c r="Z9" s="663"/>
      <c r="AA9" s="663"/>
      <c r="AB9" s="663"/>
      <c r="AC9" s="663"/>
      <c r="AD9" s="663"/>
      <c r="AE9" s="663"/>
      <c r="AF9" s="663"/>
      <c r="AG9" s="663"/>
      <c r="AH9" s="663"/>
      <c r="AI9" s="663"/>
      <c r="AJ9" s="663"/>
      <c r="AK9" s="663"/>
      <c r="AL9" s="663"/>
      <c r="AM9" s="663"/>
    </row>
    <row r="10" spans="1:39" ht="24" customHeight="1" x14ac:dyDescent="0.2">
      <c r="A10" s="674" t="s">
        <v>331</v>
      </c>
      <c r="B10" s="675">
        <f>横手・湯沢・雄勝!F18</f>
        <v>20050</v>
      </c>
      <c r="C10" s="675">
        <f>横手・湯沢・雄勝!J18</f>
        <v>60</v>
      </c>
      <c r="D10" s="675">
        <f>横手・湯沢・雄勝!N18</f>
        <v>5080</v>
      </c>
      <c r="E10" s="675"/>
      <c r="F10" s="675">
        <f>横手・湯沢・雄勝!R8</f>
        <v>100</v>
      </c>
      <c r="G10" s="675"/>
      <c r="H10" s="676"/>
      <c r="I10" s="673">
        <f t="shared" si="0"/>
        <v>25290</v>
      </c>
      <c r="J10" s="663"/>
      <c r="K10" s="663"/>
      <c r="L10" s="663"/>
      <c r="M10" s="663"/>
      <c r="N10" s="663"/>
      <c r="O10" s="663"/>
      <c r="P10" s="663"/>
      <c r="Q10" s="663"/>
      <c r="R10" s="663"/>
      <c r="S10" s="663"/>
      <c r="T10" s="663"/>
      <c r="U10" s="663"/>
      <c r="V10" s="660"/>
      <c r="W10" s="663"/>
      <c r="X10" s="663"/>
      <c r="Y10" s="663"/>
      <c r="Z10" s="663"/>
      <c r="AA10" s="663"/>
      <c r="AB10" s="663"/>
      <c r="AC10" s="663"/>
      <c r="AD10" s="663"/>
      <c r="AE10" s="663"/>
      <c r="AF10" s="663"/>
      <c r="AG10" s="663"/>
      <c r="AH10" s="663"/>
      <c r="AI10" s="663"/>
      <c r="AJ10" s="663"/>
      <c r="AK10" s="663"/>
      <c r="AL10" s="663"/>
      <c r="AM10" s="663"/>
    </row>
    <row r="11" spans="1:39" ht="24" customHeight="1" x14ac:dyDescent="0.2">
      <c r="A11" s="674" t="s">
        <v>332</v>
      </c>
      <c r="B11" s="675">
        <f>横手・湯沢・雄勝!F27</f>
        <v>9400</v>
      </c>
      <c r="C11" s="675">
        <f>横手・湯沢・雄勝!J27</f>
        <v>650</v>
      </c>
      <c r="D11" s="675">
        <f>横手・湯沢・雄勝!N27</f>
        <v>2060</v>
      </c>
      <c r="E11" s="675">
        <f>SUM(横手・湯沢・雄勝!R22)</f>
        <v>0</v>
      </c>
      <c r="F11" s="675"/>
      <c r="G11" s="675">
        <f>横手・湯沢・雄勝!R27</f>
        <v>190</v>
      </c>
      <c r="H11" s="676"/>
      <c r="I11" s="673">
        <f t="shared" si="0"/>
        <v>12300</v>
      </c>
      <c r="J11" s="663"/>
      <c r="K11" s="663"/>
      <c r="L11" s="663"/>
      <c r="M11" s="663"/>
      <c r="N11" s="663"/>
      <c r="O11" s="663"/>
      <c r="P11" s="663"/>
      <c r="Q11" s="663"/>
      <c r="R11" s="663"/>
      <c r="S11" s="663"/>
      <c r="T11" s="663"/>
      <c r="U11" s="663"/>
      <c r="V11" s="660"/>
      <c r="W11" s="663"/>
      <c r="X11" s="663"/>
      <c r="Y11" s="663"/>
      <c r="Z11" s="663"/>
      <c r="AA11" s="663"/>
      <c r="AB11" s="663"/>
      <c r="AC11" s="663"/>
      <c r="AD11" s="663"/>
      <c r="AE11" s="663"/>
      <c r="AF11" s="663"/>
      <c r="AG11" s="663"/>
      <c r="AH11" s="663"/>
      <c r="AI11" s="663"/>
      <c r="AJ11" s="663"/>
      <c r="AK11" s="663"/>
      <c r="AL11" s="663"/>
      <c r="AM11" s="663"/>
    </row>
    <row r="12" spans="1:39" ht="24" customHeight="1" x14ac:dyDescent="0.2">
      <c r="A12" s="674" t="s">
        <v>333</v>
      </c>
      <c r="B12" s="675">
        <f>横手・湯沢・雄勝!F31</f>
        <v>2820</v>
      </c>
      <c r="C12" s="675"/>
      <c r="D12" s="675">
        <f>横手・湯沢・雄勝!N31</f>
        <v>800</v>
      </c>
      <c r="E12" s="675"/>
      <c r="F12" s="675"/>
      <c r="G12" s="675"/>
      <c r="H12" s="676"/>
      <c r="I12" s="673">
        <f t="shared" si="0"/>
        <v>3620</v>
      </c>
      <c r="J12" s="663"/>
      <c r="K12" s="663"/>
      <c r="L12" s="663"/>
      <c r="M12" s="663"/>
      <c r="N12" s="663"/>
      <c r="O12" s="663"/>
      <c r="P12" s="663"/>
      <c r="Q12" s="663"/>
      <c r="R12" s="663"/>
      <c r="S12" s="663"/>
      <c r="T12" s="663"/>
      <c r="U12" s="663"/>
      <c r="V12" s="660"/>
      <c r="W12" s="663"/>
      <c r="X12" s="663"/>
      <c r="Y12" s="663"/>
      <c r="Z12" s="663"/>
      <c r="AA12" s="663"/>
      <c r="AB12" s="663"/>
      <c r="AC12" s="663"/>
      <c r="AD12" s="663"/>
      <c r="AE12" s="663"/>
      <c r="AF12" s="663"/>
      <c r="AG12" s="663"/>
      <c r="AH12" s="663"/>
      <c r="AI12" s="663"/>
      <c r="AJ12" s="663"/>
      <c r="AK12" s="663"/>
      <c r="AL12" s="663"/>
      <c r="AM12" s="663"/>
    </row>
    <row r="13" spans="1:39" ht="24" customHeight="1" x14ac:dyDescent="0.2">
      <c r="A13" s="674" t="s">
        <v>334</v>
      </c>
      <c r="B13" s="675">
        <f>大仙・仙北!F18</f>
        <v>18750</v>
      </c>
      <c r="C13" s="675">
        <f>SUM(大仙・仙北!J8:J17)</f>
        <v>0</v>
      </c>
      <c r="D13" s="675">
        <f>大仙・仙北!N18</f>
        <v>2430</v>
      </c>
      <c r="E13" s="675">
        <f>大仙・仙北!R8</f>
        <v>0</v>
      </c>
      <c r="F13" s="675"/>
      <c r="G13" s="675"/>
      <c r="H13" s="676"/>
      <c r="I13" s="673">
        <f t="shared" si="0"/>
        <v>21180</v>
      </c>
      <c r="J13" s="663"/>
      <c r="K13" s="663"/>
      <c r="L13" s="663"/>
      <c r="M13" s="663"/>
      <c r="N13" s="663"/>
      <c r="O13" s="663"/>
      <c r="P13" s="663"/>
      <c r="Q13" s="663"/>
      <c r="R13" s="663"/>
      <c r="S13" s="663"/>
      <c r="T13" s="663"/>
      <c r="U13" s="663"/>
      <c r="V13" s="660"/>
      <c r="W13" s="663"/>
      <c r="X13" s="663"/>
      <c r="Y13" s="663"/>
      <c r="Z13" s="663"/>
      <c r="AA13" s="663"/>
      <c r="AB13" s="663"/>
      <c r="AC13" s="663"/>
      <c r="AD13" s="663"/>
      <c r="AE13" s="663"/>
      <c r="AF13" s="663"/>
      <c r="AG13" s="663"/>
      <c r="AH13" s="663"/>
      <c r="AI13" s="663"/>
      <c r="AJ13" s="663"/>
      <c r="AK13" s="663"/>
      <c r="AL13" s="663"/>
      <c r="AM13" s="663"/>
    </row>
    <row r="14" spans="1:39" ht="24" customHeight="1" x14ac:dyDescent="0.2">
      <c r="A14" s="674" t="s">
        <v>335</v>
      </c>
      <c r="B14" s="675">
        <f>大仙・仙北!F23</f>
        <v>6330</v>
      </c>
      <c r="C14" s="675">
        <f>SUM(大仙・仙北!J19)</f>
        <v>0</v>
      </c>
      <c r="D14" s="675">
        <f>大仙・仙北!N23</f>
        <v>510</v>
      </c>
      <c r="E14" s="675"/>
      <c r="F14" s="675"/>
      <c r="G14" s="675"/>
      <c r="H14" s="676"/>
      <c r="I14" s="673">
        <f t="shared" si="0"/>
        <v>6840</v>
      </c>
      <c r="J14" s="663"/>
      <c r="K14" s="663"/>
      <c r="L14" s="663"/>
      <c r="M14" s="663"/>
      <c r="N14" s="663"/>
      <c r="O14" s="663"/>
      <c r="P14" s="663"/>
      <c r="Q14" s="663"/>
      <c r="R14" s="663"/>
      <c r="S14" s="663"/>
      <c r="T14" s="663"/>
      <c r="U14" s="663"/>
      <c r="V14" s="660"/>
      <c r="W14" s="663"/>
      <c r="X14" s="663"/>
      <c r="Y14" s="663"/>
      <c r="Z14" s="663"/>
      <c r="AA14" s="663"/>
      <c r="AB14" s="663"/>
      <c r="AC14" s="663"/>
      <c r="AD14" s="663"/>
      <c r="AE14" s="663"/>
      <c r="AF14" s="663"/>
      <c r="AG14" s="663"/>
      <c r="AH14" s="663"/>
      <c r="AI14" s="663"/>
      <c r="AJ14" s="663"/>
      <c r="AK14" s="663"/>
      <c r="AL14" s="663"/>
      <c r="AM14" s="663"/>
    </row>
    <row r="15" spans="1:39" ht="24" customHeight="1" x14ac:dyDescent="0.2">
      <c r="A15" s="677" t="s">
        <v>336</v>
      </c>
      <c r="B15" s="675">
        <f>大仙・仙北!F27</f>
        <v>4320</v>
      </c>
      <c r="C15" s="675">
        <f>SUM(大仙・仙北!J24)</f>
        <v>0</v>
      </c>
      <c r="D15" s="675">
        <f>SUM(大仙・仙北!N24)</f>
        <v>0</v>
      </c>
      <c r="E15" s="675"/>
      <c r="F15" s="675"/>
      <c r="G15" s="675"/>
      <c r="H15" s="676"/>
      <c r="I15" s="673">
        <f t="shared" si="0"/>
        <v>4320</v>
      </c>
      <c r="J15" s="663"/>
      <c r="K15" s="663"/>
      <c r="L15" s="663"/>
      <c r="M15" s="663"/>
      <c r="N15" s="663"/>
      <c r="O15" s="663"/>
      <c r="P15" s="663"/>
      <c r="Q15" s="663"/>
      <c r="R15" s="663"/>
      <c r="S15" s="663"/>
      <c r="T15" s="663"/>
      <c r="U15" s="663"/>
      <c r="V15" s="660"/>
      <c r="W15" s="663"/>
      <c r="X15" s="663"/>
      <c r="Y15" s="663"/>
      <c r="Z15" s="663"/>
      <c r="AA15" s="663"/>
      <c r="AB15" s="663"/>
      <c r="AC15" s="663"/>
      <c r="AD15" s="663"/>
      <c r="AE15" s="663"/>
      <c r="AF15" s="663"/>
      <c r="AG15" s="663"/>
      <c r="AH15" s="663"/>
      <c r="AI15" s="663"/>
      <c r="AJ15" s="663"/>
      <c r="AK15" s="663"/>
      <c r="AL15" s="663"/>
      <c r="AM15" s="663"/>
    </row>
    <row r="16" spans="1:39" ht="24" customHeight="1" x14ac:dyDescent="0.2">
      <c r="A16" s="677" t="s">
        <v>337</v>
      </c>
      <c r="B16" s="675">
        <f>由利本荘・にかほ!F23</f>
        <v>16100</v>
      </c>
      <c r="C16" s="675">
        <f>由利本荘・にかほ!J23</f>
        <v>1680</v>
      </c>
      <c r="D16" s="675">
        <f>由利本荘・にかほ!N23</f>
        <v>2340</v>
      </c>
      <c r="E16" s="675"/>
      <c r="F16" s="675">
        <f>由利本荘・にかほ!R18</f>
        <v>0</v>
      </c>
      <c r="G16" s="675"/>
      <c r="H16" s="676"/>
      <c r="I16" s="673">
        <f t="shared" si="0"/>
        <v>20120</v>
      </c>
      <c r="J16" s="663"/>
      <c r="K16" s="663"/>
      <c r="L16" s="663"/>
      <c r="M16" s="663"/>
      <c r="N16" s="663"/>
      <c r="O16" s="663"/>
      <c r="P16" s="663"/>
      <c r="Q16" s="663"/>
      <c r="R16" s="663"/>
      <c r="S16" s="663"/>
      <c r="T16" s="663"/>
      <c r="U16" s="663"/>
    </row>
    <row r="17" spans="1:21" ht="24" customHeight="1" x14ac:dyDescent="0.2">
      <c r="A17" s="677" t="s">
        <v>338</v>
      </c>
      <c r="B17" s="675">
        <f>由利本荘・にかほ!F27</f>
        <v>5800</v>
      </c>
      <c r="C17" s="675"/>
      <c r="D17" s="675">
        <f>由利本荘・にかほ!N27</f>
        <v>340</v>
      </c>
      <c r="E17" s="675"/>
      <c r="F17" s="675"/>
      <c r="G17" s="675"/>
      <c r="H17" s="676"/>
      <c r="I17" s="673">
        <f t="shared" si="0"/>
        <v>6140</v>
      </c>
      <c r="J17" s="663"/>
      <c r="K17" s="663"/>
      <c r="L17" s="663"/>
      <c r="M17" s="663"/>
      <c r="N17" s="663"/>
      <c r="O17" s="663"/>
      <c r="P17" s="663"/>
      <c r="Q17" s="663"/>
      <c r="R17" s="663"/>
      <c r="S17" s="663"/>
      <c r="T17" s="663"/>
      <c r="U17" s="663"/>
    </row>
    <row r="18" spans="1:21" ht="24" customHeight="1" x14ac:dyDescent="0.2">
      <c r="A18" s="677" t="s">
        <v>339</v>
      </c>
      <c r="B18" s="675">
        <f>鹿角市・鹿角郡!F12</f>
        <v>4540</v>
      </c>
      <c r="C18" s="675">
        <f>鹿角市・鹿角郡!J12</f>
        <v>890</v>
      </c>
      <c r="D18" s="675">
        <f>鹿角市・鹿角郡!N12</f>
        <v>1970</v>
      </c>
      <c r="E18" s="675"/>
      <c r="F18" s="675"/>
      <c r="G18" s="675"/>
      <c r="H18" s="676">
        <f>鹿角市・鹿角郡!G20</f>
        <v>2020</v>
      </c>
      <c r="I18" s="673">
        <f t="shared" si="0"/>
        <v>9420</v>
      </c>
      <c r="J18" s="663"/>
      <c r="K18" s="663"/>
      <c r="L18" s="663"/>
      <c r="M18" s="663"/>
      <c r="N18" s="663"/>
      <c r="O18" s="663"/>
      <c r="P18" s="663"/>
      <c r="Q18" s="663"/>
      <c r="R18" s="663"/>
      <c r="S18" s="663"/>
      <c r="T18" s="663"/>
      <c r="U18" s="663"/>
    </row>
    <row r="19" spans="1:21" ht="24" customHeight="1" x14ac:dyDescent="0.2">
      <c r="A19" s="677" t="s">
        <v>340</v>
      </c>
      <c r="B19" s="675">
        <f>鹿角市・鹿角郡!F23</f>
        <v>600</v>
      </c>
      <c r="C19" s="675">
        <f>鹿角市・鹿角郡!J23</f>
        <v>0</v>
      </c>
      <c r="D19" s="675">
        <f>鹿角市・鹿角郡!N23</f>
        <v>330</v>
      </c>
      <c r="E19" s="675"/>
      <c r="F19" s="675"/>
      <c r="G19" s="675"/>
      <c r="H19" s="676">
        <f>鹿角市・鹿角郡!G28</f>
        <v>680</v>
      </c>
      <c r="I19" s="673">
        <f t="shared" si="0"/>
        <v>1610</v>
      </c>
      <c r="J19" s="663"/>
      <c r="K19" s="663"/>
      <c r="L19" s="663"/>
      <c r="M19" s="663"/>
      <c r="N19" s="663"/>
      <c r="O19" s="663"/>
      <c r="P19" s="663"/>
      <c r="Q19" s="663"/>
      <c r="R19" s="663"/>
      <c r="S19" s="663"/>
      <c r="T19" s="663"/>
      <c r="U19" s="663"/>
    </row>
    <row r="20" spans="1:21" ht="24" customHeight="1" x14ac:dyDescent="0.2">
      <c r="A20" s="677" t="s">
        <v>341</v>
      </c>
      <c r="B20" s="675">
        <f>北秋田市・北秋田郡!F13</f>
        <v>6130</v>
      </c>
      <c r="C20" s="675">
        <f>北秋田市・北秋田郡!J13</f>
        <v>2100</v>
      </c>
      <c r="D20" s="675">
        <f>北秋田市・北秋田郡!N13</f>
        <v>270</v>
      </c>
      <c r="E20" s="675">
        <f>北秋田市・北秋田郡!S13</f>
        <v>0</v>
      </c>
      <c r="F20" s="675"/>
      <c r="G20" s="675"/>
      <c r="H20" s="676">
        <f>北秋田市・北秋田郡!G17</f>
        <v>1400</v>
      </c>
      <c r="I20" s="673">
        <f t="shared" si="0"/>
        <v>9900</v>
      </c>
      <c r="J20" s="663"/>
      <c r="K20" s="663"/>
      <c r="L20" s="663"/>
      <c r="M20" s="663"/>
      <c r="N20" s="663"/>
      <c r="O20" s="663"/>
      <c r="P20" s="663"/>
      <c r="Q20" s="663"/>
      <c r="R20" s="663"/>
      <c r="S20" s="663"/>
      <c r="T20" s="663"/>
      <c r="U20" s="663"/>
    </row>
    <row r="21" spans="1:21" ht="24" customHeight="1" x14ac:dyDescent="0.2">
      <c r="A21" s="677" t="s">
        <v>342</v>
      </c>
      <c r="B21" s="678">
        <f>北秋田市・北秋田郡!F21</f>
        <v>610</v>
      </c>
      <c r="C21" s="678"/>
      <c r="D21" s="678"/>
      <c r="E21" s="678"/>
      <c r="F21" s="678"/>
      <c r="G21" s="678"/>
      <c r="H21" s="679"/>
      <c r="I21" s="680">
        <f t="shared" si="0"/>
        <v>610</v>
      </c>
      <c r="J21" s="663"/>
      <c r="K21" s="663"/>
      <c r="L21" s="663"/>
      <c r="M21" s="663"/>
      <c r="N21" s="663"/>
      <c r="O21" s="663"/>
      <c r="P21" s="663"/>
      <c r="Q21" s="663"/>
      <c r="R21" s="663"/>
      <c r="S21" s="663"/>
      <c r="T21" s="663"/>
      <c r="U21" s="663"/>
    </row>
    <row r="22" spans="1:21" ht="24" customHeight="1" x14ac:dyDescent="0.2">
      <c r="A22" s="681" t="s">
        <v>343</v>
      </c>
      <c r="B22" s="675">
        <f>大館!F16</f>
        <v>4960</v>
      </c>
      <c r="C22" s="675">
        <f>大館!J16</f>
        <v>2650</v>
      </c>
      <c r="D22" s="675">
        <f>大館!N16</f>
        <v>1660</v>
      </c>
      <c r="E22" s="675">
        <f>大館!R8</f>
        <v>0</v>
      </c>
      <c r="F22" s="675">
        <f>大館!R9</f>
        <v>0</v>
      </c>
      <c r="G22" s="675"/>
      <c r="H22" s="676">
        <f>大館!G31</f>
        <v>18890</v>
      </c>
      <c r="I22" s="682">
        <f t="shared" si="0"/>
        <v>28160</v>
      </c>
      <c r="J22" s="663"/>
      <c r="K22" s="663"/>
      <c r="L22" s="663"/>
      <c r="M22" s="663"/>
      <c r="N22" s="663"/>
      <c r="O22" s="663"/>
      <c r="P22" s="663"/>
      <c r="Q22" s="663"/>
      <c r="R22" s="663"/>
      <c r="S22" s="663"/>
      <c r="T22" s="663"/>
      <c r="U22" s="663"/>
    </row>
    <row r="23" spans="1:21" ht="24" customHeight="1" x14ac:dyDescent="0.2">
      <c r="A23" s="683" t="s">
        <v>47</v>
      </c>
      <c r="B23" s="684">
        <f>SUM(B4:B22)</f>
        <v>196020</v>
      </c>
      <c r="C23" s="684">
        <f>SUM(C4:C22)</f>
        <v>16670</v>
      </c>
      <c r="D23" s="684">
        <f>SUM(D4:D22)</f>
        <v>24600</v>
      </c>
      <c r="E23" s="684">
        <f>SUM(E4:E22)</f>
        <v>520</v>
      </c>
      <c r="F23" s="684">
        <f t="shared" ref="F23:H23" si="1">SUM(F4:F22)</f>
        <v>780</v>
      </c>
      <c r="G23" s="684">
        <f t="shared" si="1"/>
        <v>190</v>
      </c>
      <c r="H23" s="685">
        <f t="shared" si="1"/>
        <v>22990</v>
      </c>
      <c r="I23" s="686">
        <f>SUM(B23:H23)</f>
        <v>261770</v>
      </c>
      <c r="J23" s="665"/>
    </row>
    <row r="24" spans="1:21" customFormat="1" ht="18.75" customHeight="1" x14ac:dyDescent="0.15">
      <c r="A24" s="691" t="s">
        <v>554</v>
      </c>
      <c r="B24" s="127"/>
      <c r="C24" s="127"/>
      <c r="D24" s="127"/>
      <c r="E24" s="127"/>
      <c r="F24" s="127"/>
      <c r="G24" s="127"/>
      <c r="H24" s="127"/>
      <c r="I24" s="690" t="s">
        <v>557</v>
      </c>
    </row>
    <row r="25" spans="1:21" s="52" customFormat="1" ht="15.75" customHeight="1" x14ac:dyDescent="0.15">
      <c r="A25" s="691" t="s">
        <v>555</v>
      </c>
      <c r="B25" s="687"/>
      <c r="C25" s="687"/>
      <c r="D25" s="687"/>
      <c r="E25" s="687"/>
      <c r="F25" s="687"/>
      <c r="G25" s="687"/>
      <c r="H25" s="687"/>
      <c r="I25" s="687"/>
      <c r="J25" s="688"/>
    </row>
    <row r="26" spans="1:21" s="52" customFormat="1" ht="15.75" customHeight="1" x14ac:dyDescent="0.15">
      <c r="A26" s="52" t="s">
        <v>556</v>
      </c>
      <c r="B26" s="689"/>
      <c r="C26" s="689"/>
      <c r="D26" s="689"/>
      <c r="E26" s="689"/>
      <c r="F26" s="689"/>
      <c r="G26" s="689"/>
      <c r="H26" s="689"/>
      <c r="I26" s="689"/>
      <c r="J26" s="688"/>
    </row>
    <row r="27" spans="1:21" s="52" customFormat="1" ht="15.75" customHeight="1" x14ac:dyDescent="0.15">
      <c r="B27" s="127"/>
      <c r="C27" s="127"/>
      <c r="D27" s="127"/>
      <c r="E27" s="127"/>
      <c r="F27" s="127"/>
      <c r="G27" s="127"/>
      <c r="H27" s="127"/>
      <c r="I27" s="127"/>
    </row>
  </sheetData>
  <mergeCells count="2">
    <mergeCell ref="A1:I1"/>
    <mergeCell ref="V1:AM1"/>
  </mergeCells>
  <phoneticPr fontId="2"/>
  <printOptions horizontalCentered="1"/>
  <pageMargins left="0.43307086614173229" right="0.43307086614173229" top="0.55118110236220474" bottom="0.55118110236220474" header="0" footer="0.19685039370078741"/>
  <pageSetup paperSize="9" scale="91" orientation="landscape" r:id="rId1"/>
  <headerFooter alignWithMargins="0">
    <oddFooter>&amp;C（４）</oddFooter>
  </headerFooter>
  <colBreaks count="1" manualBreakCount="1">
    <brk id="9" max="25" man="1"/>
  </colBreaks>
  <ignoredErrors>
    <ignoredError sqref="D6 D15 D23:H23 C13:C15 C19 C23 I4:I22 F16 F9 E11 E13 E20" emptyCellReferenc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40"/>
  <sheetViews>
    <sheetView showGridLines="0" showZeros="0" view="pageBreakPreview" zoomScaleNormal="100" zoomScaleSheetLayoutView="100" workbookViewId="0">
      <selection activeCell="K22" sqref="K22"/>
    </sheetView>
  </sheetViews>
  <sheetFormatPr defaultRowHeight="13.5" x14ac:dyDescent="0.15"/>
  <cols>
    <col min="1" max="1" width="9.625" style="3" customWidth="1"/>
    <col min="2" max="2" width="3.125" style="3" customWidth="1"/>
    <col min="3" max="3" width="14.625" style="3" customWidth="1"/>
    <col min="4" max="5" width="8.625" style="3" customWidth="1"/>
    <col min="6" max="6" width="3.125" style="3" customWidth="1"/>
    <col min="7" max="7" width="14.625" style="3" customWidth="1"/>
    <col min="8" max="9" width="8.625" style="3" customWidth="1"/>
    <col min="10" max="10" width="3.125" style="3" customWidth="1"/>
    <col min="11" max="11" width="14.625" style="3" customWidth="1"/>
    <col min="12" max="13" width="8.625" style="3" customWidth="1"/>
    <col min="14" max="14" width="3.125" style="3" customWidth="1"/>
    <col min="15" max="15" width="14.625" style="3" customWidth="1"/>
    <col min="16" max="17" width="8.625" style="3" customWidth="1"/>
    <col min="18" max="16384" width="9" style="3"/>
  </cols>
  <sheetData>
    <row r="1" spans="1:25" ht="22.5" customHeight="1" x14ac:dyDescent="0.15">
      <c r="A1" s="9" t="s">
        <v>26</v>
      </c>
      <c r="B1" s="188"/>
      <c r="C1" s="188"/>
      <c r="D1" s="188"/>
      <c r="E1" s="189"/>
      <c r="F1" s="189"/>
      <c r="G1" s="189"/>
      <c r="H1" s="189"/>
      <c r="I1" s="189"/>
      <c r="J1" s="189"/>
      <c r="K1" s="189"/>
      <c r="L1" s="189"/>
      <c r="M1" s="189"/>
      <c r="N1" s="188"/>
      <c r="O1" s="726" t="s">
        <v>564</v>
      </c>
      <c r="P1" s="727"/>
      <c r="Q1" s="727"/>
      <c r="R1" s="49"/>
      <c r="S1" s="51"/>
      <c r="T1" s="49"/>
      <c r="U1" s="51"/>
      <c r="V1" s="49"/>
      <c r="W1" s="51"/>
    </row>
    <row r="2" spans="1:25" s="4" customFormat="1" ht="22.5" customHeight="1" x14ac:dyDescent="0.15">
      <c r="A2" s="7" t="s">
        <v>15</v>
      </c>
      <c r="B2" s="722"/>
      <c r="C2" s="722"/>
      <c r="D2" s="722"/>
      <c r="E2" s="722"/>
      <c r="F2" s="722"/>
      <c r="G2" s="192" t="s">
        <v>141</v>
      </c>
      <c r="H2" s="722"/>
      <c r="I2" s="723"/>
      <c r="J2" s="732" t="s">
        <v>103</v>
      </c>
      <c r="K2" s="733"/>
      <c r="L2" s="733"/>
      <c r="M2" s="734"/>
      <c r="N2" s="735" t="s">
        <v>106</v>
      </c>
      <c r="O2" s="736"/>
      <c r="P2" s="728">
        <f>Q15</f>
        <v>0</v>
      </c>
      <c r="Q2" s="729"/>
      <c r="R2" s="49"/>
      <c r="S2" s="51"/>
      <c r="T2" s="49"/>
      <c r="U2" s="51"/>
      <c r="V2" s="49"/>
      <c r="W2" s="51"/>
      <c r="X2" s="49"/>
      <c r="Y2" s="51"/>
    </row>
    <row r="3" spans="1:25" s="4" customFormat="1" ht="22.5" customHeight="1" x14ac:dyDescent="0.15">
      <c r="A3" s="42" t="s">
        <v>16</v>
      </c>
      <c r="B3" s="724"/>
      <c r="C3" s="724"/>
      <c r="D3" s="724"/>
      <c r="E3" s="724"/>
      <c r="F3" s="724"/>
      <c r="G3" s="193" t="s">
        <v>141</v>
      </c>
      <c r="H3" s="724"/>
      <c r="I3" s="725"/>
      <c r="J3" s="765"/>
      <c r="K3" s="766"/>
      <c r="L3" s="766"/>
      <c r="M3" s="767"/>
      <c r="N3" s="743" t="s">
        <v>107</v>
      </c>
      <c r="O3" s="744"/>
      <c r="P3" s="737">
        <f>SUM(秋田市:大館!P2:S2)</f>
        <v>0</v>
      </c>
      <c r="Q3" s="738"/>
      <c r="T3" s="49"/>
      <c r="U3" s="51"/>
      <c r="V3" s="49"/>
      <c r="W3" s="48"/>
      <c r="X3" s="49"/>
      <c r="Y3" s="51"/>
    </row>
    <row r="4" spans="1:25" s="4" customFormat="1" ht="22.5" customHeight="1" x14ac:dyDescent="0.15">
      <c r="A4" s="42" t="s">
        <v>17</v>
      </c>
      <c r="B4" s="730"/>
      <c r="C4" s="730"/>
      <c r="D4" s="730"/>
      <c r="E4" s="730"/>
      <c r="F4" s="730"/>
      <c r="G4" s="730"/>
      <c r="H4" s="730"/>
      <c r="I4" s="731"/>
      <c r="J4" s="768"/>
      <c r="K4" s="769"/>
      <c r="L4" s="769"/>
      <c r="M4" s="770"/>
      <c r="N4" s="773" t="s">
        <v>121</v>
      </c>
      <c r="O4" s="774"/>
      <c r="P4" s="739"/>
      <c r="Q4" s="740"/>
      <c r="R4" s="49"/>
      <c r="S4" s="51"/>
      <c r="T4" s="49"/>
      <c r="U4" s="51"/>
      <c r="X4" s="49"/>
      <c r="Y4" s="51"/>
    </row>
    <row r="5" spans="1:25" s="4" customFormat="1" ht="22.5" customHeight="1" x14ac:dyDescent="0.15">
      <c r="A5" s="44" t="s">
        <v>18</v>
      </c>
      <c r="B5" s="747"/>
      <c r="C5" s="747"/>
      <c r="D5" s="747"/>
      <c r="E5" s="28" t="s">
        <v>19</v>
      </c>
      <c r="F5" s="748"/>
      <c r="G5" s="748"/>
      <c r="H5" s="748"/>
      <c r="I5" s="749"/>
      <c r="J5" s="771" t="s">
        <v>140</v>
      </c>
      <c r="K5" s="772"/>
      <c r="L5" s="750"/>
      <c r="M5" s="751"/>
      <c r="N5" s="775" t="s">
        <v>139</v>
      </c>
      <c r="O5" s="776"/>
      <c r="P5" s="781"/>
      <c r="Q5" s="782"/>
      <c r="V5" s="49"/>
      <c r="W5" s="51"/>
      <c r="X5" s="54"/>
      <c r="Y5" s="51"/>
    </row>
    <row r="6" spans="1:25" s="2" customFormat="1" ht="14.25" customHeight="1" x14ac:dyDescent="0.15">
      <c r="A6" s="741" t="s">
        <v>122</v>
      </c>
      <c r="B6" s="752" t="s">
        <v>20</v>
      </c>
      <c r="C6" s="753"/>
      <c r="D6" s="753"/>
      <c r="E6" s="753"/>
      <c r="F6" s="752" t="s">
        <v>21</v>
      </c>
      <c r="G6" s="753"/>
      <c r="H6" s="753"/>
      <c r="I6" s="753"/>
      <c r="J6" s="752" t="s">
        <v>22</v>
      </c>
      <c r="K6" s="753"/>
      <c r="L6" s="753"/>
      <c r="M6" s="754"/>
      <c r="N6" s="777" t="s">
        <v>23</v>
      </c>
      <c r="O6" s="778"/>
      <c r="P6" s="778"/>
      <c r="Q6" s="779"/>
      <c r="R6" s="49"/>
      <c r="S6" s="51"/>
      <c r="T6" s="49"/>
      <c r="U6" s="51"/>
      <c r="X6" s="49"/>
      <c r="Y6" s="51"/>
    </row>
    <row r="7" spans="1:25" s="2" customFormat="1" ht="14.25" customHeight="1" x14ac:dyDescent="0.15">
      <c r="A7" s="742"/>
      <c r="B7" s="745" t="s">
        <v>24</v>
      </c>
      <c r="C7" s="746"/>
      <c r="D7" s="85" t="s">
        <v>45</v>
      </c>
      <c r="E7" s="528" t="s">
        <v>25</v>
      </c>
      <c r="F7" s="745" t="s">
        <v>24</v>
      </c>
      <c r="G7" s="746"/>
      <c r="H7" s="85" t="s">
        <v>45</v>
      </c>
      <c r="I7" s="528" t="s">
        <v>25</v>
      </c>
      <c r="J7" s="745" t="s">
        <v>24</v>
      </c>
      <c r="K7" s="746"/>
      <c r="L7" s="85" t="s">
        <v>45</v>
      </c>
      <c r="M7" s="87" t="s">
        <v>25</v>
      </c>
      <c r="N7" s="780" t="s">
        <v>24</v>
      </c>
      <c r="O7" s="746"/>
      <c r="P7" s="85" t="s">
        <v>45</v>
      </c>
      <c r="Q7" s="87" t="s">
        <v>25</v>
      </c>
      <c r="R7" s="49"/>
      <c r="S7" s="51"/>
      <c r="X7" s="1"/>
      <c r="Y7" s="52"/>
    </row>
    <row r="8" spans="1:25" s="2" customFormat="1" ht="14.25" customHeight="1" x14ac:dyDescent="0.15">
      <c r="A8" s="430"/>
      <c r="B8" s="58"/>
      <c r="C8" s="367" t="s">
        <v>27</v>
      </c>
      <c r="D8" s="609">
        <v>1890</v>
      </c>
      <c r="E8" s="692"/>
      <c r="F8" s="693"/>
      <c r="G8" s="367" t="s">
        <v>577</v>
      </c>
      <c r="H8" s="694">
        <v>1630</v>
      </c>
      <c r="I8" s="692"/>
      <c r="J8" s="31"/>
      <c r="K8" s="367" t="s">
        <v>441</v>
      </c>
      <c r="L8" s="609">
        <v>1480</v>
      </c>
      <c r="M8" s="194"/>
      <c r="N8" s="32"/>
      <c r="O8" s="171" t="s">
        <v>281</v>
      </c>
      <c r="P8" s="695">
        <v>680</v>
      </c>
      <c r="Q8" s="194"/>
      <c r="R8" s="49"/>
      <c r="S8" s="51"/>
      <c r="X8" s="49"/>
      <c r="Y8" s="48"/>
    </row>
    <row r="9" spans="1:25" s="2" customFormat="1" ht="14.25" customHeight="1" x14ac:dyDescent="0.15">
      <c r="A9" s="430"/>
      <c r="B9" s="59"/>
      <c r="C9" s="171" t="s">
        <v>28</v>
      </c>
      <c r="D9" s="610">
        <v>2140</v>
      </c>
      <c r="E9" s="692"/>
      <c r="F9" s="696"/>
      <c r="G9" s="171" t="s">
        <v>578</v>
      </c>
      <c r="H9" s="695">
        <v>470</v>
      </c>
      <c r="I9" s="692"/>
      <c r="J9" s="172" t="s">
        <v>377</v>
      </c>
      <c r="K9" s="697" t="s">
        <v>29</v>
      </c>
      <c r="L9" s="695">
        <v>1200</v>
      </c>
      <c r="M9" s="194"/>
      <c r="N9" s="698"/>
      <c r="O9" s="699"/>
      <c r="P9" s="700"/>
      <c r="Q9" s="196"/>
      <c r="V9" s="49"/>
      <c r="W9" s="52"/>
      <c r="X9" s="49"/>
      <c r="Y9" s="48"/>
    </row>
    <row r="10" spans="1:25" s="2" customFormat="1" ht="14.25" customHeight="1" x14ac:dyDescent="0.15">
      <c r="A10" s="430"/>
      <c r="B10" s="59"/>
      <c r="C10" s="171" t="s">
        <v>234</v>
      </c>
      <c r="D10" s="610">
        <v>4740</v>
      </c>
      <c r="E10" s="692"/>
      <c r="F10" s="696"/>
      <c r="G10" s="171" t="s">
        <v>579</v>
      </c>
      <c r="H10" s="695">
        <v>1930</v>
      </c>
      <c r="I10" s="692"/>
      <c r="J10" s="172" t="s">
        <v>378</v>
      </c>
      <c r="K10" s="171" t="s">
        <v>429</v>
      </c>
      <c r="L10" s="695">
        <v>1200</v>
      </c>
      <c r="M10" s="194"/>
      <c r="N10" s="531"/>
      <c r="O10" s="529"/>
      <c r="P10" s="701"/>
      <c r="Q10" s="253"/>
      <c r="V10" s="51"/>
      <c r="W10" s="51"/>
      <c r="X10" s="51"/>
      <c r="Y10" s="9"/>
    </row>
    <row r="11" spans="1:25" s="2" customFormat="1" ht="14.25" customHeight="1" x14ac:dyDescent="0.15">
      <c r="A11" s="430"/>
      <c r="B11" s="59"/>
      <c r="C11" s="171" t="s">
        <v>565</v>
      </c>
      <c r="D11" s="610">
        <v>2930</v>
      </c>
      <c r="E11" s="692"/>
      <c r="F11" s="702" t="s">
        <v>503</v>
      </c>
      <c r="G11" s="171" t="s">
        <v>580</v>
      </c>
      <c r="H11" s="695">
        <v>1410</v>
      </c>
      <c r="I11" s="692"/>
      <c r="J11" s="172" t="s">
        <v>379</v>
      </c>
      <c r="K11" s="171" t="s">
        <v>430</v>
      </c>
      <c r="L11" s="695">
        <v>1830</v>
      </c>
      <c r="M11" s="194"/>
      <c r="N11" s="531"/>
      <c r="O11" s="529"/>
      <c r="P11" s="701"/>
      <c r="Q11" s="253"/>
      <c r="R11" s="51"/>
      <c r="S11" s="51"/>
      <c r="T11" s="51"/>
      <c r="U11" s="51"/>
    </row>
    <row r="12" spans="1:25" s="2" customFormat="1" ht="14.25" customHeight="1" x14ac:dyDescent="0.15">
      <c r="A12" s="430"/>
      <c r="B12" s="59"/>
      <c r="C12" s="171" t="s">
        <v>566</v>
      </c>
      <c r="D12" s="610">
        <v>3770</v>
      </c>
      <c r="E12" s="692"/>
      <c r="F12" s="702"/>
      <c r="G12" s="171" t="s">
        <v>581</v>
      </c>
      <c r="H12" s="695">
        <v>750</v>
      </c>
      <c r="I12" s="692"/>
      <c r="J12" s="531"/>
      <c r="K12" s="529"/>
      <c r="L12" s="403"/>
      <c r="M12" s="253"/>
      <c r="N12" s="531"/>
      <c r="O12" s="529"/>
      <c r="P12" s="403"/>
      <c r="Q12" s="253"/>
      <c r="R12" s="51"/>
      <c r="S12" s="51"/>
      <c r="T12" s="51"/>
      <c r="U12" s="51"/>
    </row>
    <row r="13" spans="1:25" s="2" customFormat="1" ht="14.25" customHeight="1" x14ac:dyDescent="0.15">
      <c r="A13" s="430"/>
      <c r="B13" s="59"/>
      <c r="C13" s="171" t="s">
        <v>567</v>
      </c>
      <c r="D13" s="610">
        <v>2410</v>
      </c>
      <c r="E13" s="692"/>
      <c r="F13" s="696"/>
      <c r="G13" s="171" t="s">
        <v>582</v>
      </c>
      <c r="H13" s="695">
        <v>1300</v>
      </c>
      <c r="I13" s="692"/>
      <c r="J13" s="288"/>
      <c r="K13" s="532"/>
      <c r="L13" s="442"/>
      <c r="M13" s="237"/>
      <c r="N13" s="288"/>
      <c r="O13" s="532"/>
      <c r="P13" s="442"/>
      <c r="Q13" s="237"/>
      <c r="R13" s="51"/>
      <c r="S13" s="51"/>
      <c r="T13" s="51"/>
      <c r="U13" s="51"/>
    </row>
    <row r="14" spans="1:25" s="2" customFormat="1" ht="14.25" customHeight="1" x14ac:dyDescent="0.15">
      <c r="A14" s="430"/>
      <c r="B14" s="59"/>
      <c r="C14" s="171" t="s">
        <v>568</v>
      </c>
      <c r="D14" s="610">
        <v>2720</v>
      </c>
      <c r="E14" s="692"/>
      <c r="F14" s="702" t="s">
        <v>502</v>
      </c>
      <c r="G14" s="171" t="s">
        <v>583</v>
      </c>
      <c r="H14" s="695">
        <v>390</v>
      </c>
      <c r="I14" s="692"/>
      <c r="J14" s="448"/>
      <c r="K14" s="398" t="s">
        <v>14</v>
      </c>
      <c r="L14" s="703">
        <f>SUM(L8:L11)</f>
        <v>5710</v>
      </c>
      <c r="M14" s="242">
        <f>SUM(M8:M11)</f>
        <v>0</v>
      </c>
      <c r="N14" s="448"/>
      <c r="O14" s="398" t="s">
        <v>14</v>
      </c>
      <c r="P14" s="703">
        <f>SUM(P8)</f>
        <v>680</v>
      </c>
      <c r="Q14" s="242">
        <f>Q8</f>
        <v>0</v>
      </c>
      <c r="T14" s="51"/>
      <c r="U14" s="51"/>
      <c r="V14" s="51"/>
      <c r="W14" s="51"/>
      <c r="X14" s="51"/>
      <c r="Y14" s="51"/>
    </row>
    <row r="15" spans="1:25" s="2" customFormat="1" ht="14.25" customHeight="1" x14ac:dyDescent="0.15">
      <c r="A15" s="430"/>
      <c r="B15" s="59"/>
      <c r="C15" s="171" t="s">
        <v>235</v>
      </c>
      <c r="D15" s="610">
        <v>3650</v>
      </c>
      <c r="E15" s="692"/>
      <c r="F15" s="34"/>
      <c r="G15" s="529"/>
      <c r="H15" s="403"/>
      <c r="I15" s="253"/>
      <c r="N15" s="755" t="s">
        <v>315</v>
      </c>
      <c r="O15" s="756"/>
      <c r="P15" s="759">
        <f>SUM(D31,H31,L14,P14)</f>
        <v>81160</v>
      </c>
      <c r="Q15" s="761">
        <f>SUM(E31,I31,M14,Q14)</f>
        <v>0</v>
      </c>
      <c r="T15" s="51"/>
      <c r="U15" s="51"/>
      <c r="V15" s="51"/>
      <c r="W15" s="51"/>
      <c r="X15" s="51"/>
      <c r="Y15" s="51"/>
    </row>
    <row r="16" spans="1:25" s="2" customFormat="1" ht="14.25" customHeight="1" x14ac:dyDescent="0.15">
      <c r="A16" s="430"/>
      <c r="B16" s="59"/>
      <c r="C16" s="171" t="s">
        <v>236</v>
      </c>
      <c r="D16" s="610">
        <v>2920</v>
      </c>
      <c r="E16" s="692"/>
      <c r="F16" s="531"/>
      <c r="G16" s="529"/>
      <c r="H16" s="403"/>
      <c r="I16" s="253"/>
      <c r="J16" s="403"/>
      <c r="K16" s="1"/>
      <c r="L16" s="1"/>
      <c r="M16" s="1"/>
      <c r="N16" s="757"/>
      <c r="O16" s="758"/>
      <c r="P16" s="760"/>
      <c r="Q16" s="762"/>
      <c r="R16" s="49"/>
      <c r="S16" s="51"/>
      <c r="T16" s="51"/>
      <c r="U16" s="51"/>
      <c r="V16" s="51"/>
      <c r="W16" s="51"/>
      <c r="X16" s="51"/>
      <c r="Y16" s="51"/>
    </row>
    <row r="17" spans="1:26" s="2" customFormat="1" ht="14.25" customHeight="1" x14ac:dyDescent="0.15">
      <c r="A17" s="430"/>
      <c r="B17" s="59"/>
      <c r="C17" s="171" t="s">
        <v>57</v>
      </c>
      <c r="D17" s="610">
        <v>1490</v>
      </c>
      <c r="E17" s="692"/>
      <c r="F17" s="286"/>
      <c r="G17" s="704"/>
      <c r="H17" s="407"/>
      <c r="I17" s="253"/>
      <c r="J17" s="170"/>
      <c r="K17" s="170"/>
      <c r="L17" s="170"/>
      <c r="M17" s="170"/>
      <c r="T17" s="51"/>
      <c r="U17" s="51"/>
      <c r="V17" s="51"/>
      <c r="W17" s="51"/>
      <c r="X17" s="51"/>
      <c r="Y17" s="51"/>
    </row>
    <row r="18" spans="1:26" s="2" customFormat="1" ht="14.25" customHeight="1" x14ac:dyDescent="0.15">
      <c r="A18" s="430"/>
      <c r="B18" s="59"/>
      <c r="C18" s="171" t="s">
        <v>569</v>
      </c>
      <c r="D18" s="610">
        <v>1610</v>
      </c>
      <c r="E18" s="692"/>
      <c r="F18" s="455"/>
      <c r="G18" s="705"/>
      <c r="H18" s="706"/>
      <c r="I18" s="232"/>
      <c r="R18" s="49"/>
      <c r="S18" s="51"/>
      <c r="T18" s="51"/>
      <c r="U18" s="51"/>
      <c r="V18" s="51"/>
      <c r="W18" s="51"/>
      <c r="X18" s="51"/>
      <c r="Y18" s="51"/>
    </row>
    <row r="19" spans="1:26" s="2" customFormat="1" ht="14.25" customHeight="1" x14ac:dyDescent="0.15">
      <c r="A19" s="431" t="s">
        <v>40</v>
      </c>
      <c r="B19" s="59"/>
      <c r="C19" s="171" t="s">
        <v>570</v>
      </c>
      <c r="D19" s="610">
        <v>7050</v>
      </c>
      <c r="E19" s="692"/>
      <c r="F19" s="455"/>
      <c r="G19" s="388"/>
      <c r="H19" s="407"/>
      <c r="I19" s="234"/>
      <c r="R19" s="49"/>
      <c r="S19" s="51"/>
      <c r="T19" s="51"/>
      <c r="U19" s="51"/>
      <c r="V19" s="51"/>
      <c r="W19" s="51"/>
      <c r="X19" s="51"/>
      <c r="Y19" s="51"/>
      <c r="Z19" s="39"/>
    </row>
    <row r="20" spans="1:26" s="2" customFormat="1" ht="14.25" customHeight="1" x14ac:dyDescent="0.15">
      <c r="A20" s="430"/>
      <c r="B20" s="59"/>
      <c r="C20" s="171" t="s">
        <v>237</v>
      </c>
      <c r="D20" s="610">
        <v>3900</v>
      </c>
      <c r="E20" s="692"/>
      <c r="F20" s="455"/>
      <c r="G20" s="388"/>
      <c r="H20" s="407"/>
      <c r="I20" s="234"/>
      <c r="N20" s="376"/>
      <c r="O20" s="376"/>
      <c r="P20" s="376"/>
      <c r="Q20" s="376"/>
      <c r="R20" s="49"/>
      <c r="S20" s="51"/>
      <c r="T20" s="51"/>
      <c r="U20" s="51"/>
      <c r="V20" s="51"/>
      <c r="W20" s="51"/>
      <c r="X20" s="51"/>
      <c r="Y20" s="51"/>
    </row>
    <row r="21" spans="1:26" s="2" customFormat="1" ht="14.25" customHeight="1" x14ac:dyDescent="0.15">
      <c r="A21" s="430"/>
      <c r="B21" s="59"/>
      <c r="C21" s="171" t="s">
        <v>571</v>
      </c>
      <c r="D21" s="610">
        <v>2440</v>
      </c>
      <c r="E21" s="692"/>
      <c r="F21" s="455"/>
      <c r="G21" s="388"/>
      <c r="H21" s="363"/>
      <c r="I21" s="234"/>
      <c r="N21" s="376"/>
      <c r="O21" s="376"/>
      <c r="P21" s="376"/>
      <c r="Q21" s="376"/>
      <c r="R21" s="49"/>
      <c r="S21" s="51"/>
      <c r="T21" s="51"/>
      <c r="U21" s="51"/>
      <c r="V21" s="51"/>
      <c r="W21" s="51"/>
      <c r="X21" s="51"/>
      <c r="Y21" s="51"/>
    </row>
    <row r="22" spans="1:26" s="2" customFormat="1" ht="14.25" customHeight="1" x14ac:dyDescent="0.15">
      <c r="A22" s="430"/>
      <c r="B22" s="59"/>
      <c r="C22" s="171" t="s">
        <v>572</v>
      </c>
      <c r="D22" s="610">
        <v>2190</v>
      </c>
      <c r="E22" s="692"/>
      <c r="F22" s="455"/>
      <c r="G22" s="388"/>
      <c r="H22" s="407"/>
      <c r="I22" s="234"/>
      <c r="J22" s="763" t="s">
        <v>291</v>
      </c>
      <c r="K22" s="764"/>
      <c r="L22" s="764"/>
      <c r="M22" s="764"/>
      <c r="N22" s="764"/>
      <c r="O22" s="764"/>
      <c r="P22" s="764"/>
      <c r="Q22" s="764"/>
      <c r="T22" s="1"/>
      <c r="U22" s="52"/>
      <c r="V22" s="1"/>
      <c r="W22" s="52"/>
      <c r="X22" s="1"/>
      <c r="Y22" s="52"/>
    </row>
    <row r="23" spans="1:26" s="2" customFormat="1" ht="14.25" customHeight="1" x14ac:dyDescent="0.15">
      <c r="A23" s="430"/>
      <c r="B23" s="59"/>
      <c r="C23" s="171" t="s">
        <v>573</v>
      </c>
      <c r="D23" s="610">
        <v>2460</v>
      </c>
      <c r="E23" s="692"/>
      <c r="F23" s="455"/>
      <c r="G23" s="388"/>
      <c r="H23" s="407"/>
      <c r="I23" s="234"/>
      <c r="J23" s="763"/>
      <c r="K23" s="764"/>
      <c r="L23" s="764"/>
      <c r="M23" s="764"/>
      <c r="N23" s="764"/>
      <c r="O23" s="764"/>
      <c r="P23" s="764"/>
      <c r="Q23" s="764"/>
      <c r="T23" s="49"/>
      <c r="U23" s="48"/>
      <c r="V23" s="51"/>
      <c r="W23" s="51"/>
      <c r="X23" s="51"/>
      <c r="Y23" s="51"/>
    </row>
    <row r="24" spans="1:26" s="2" customFormat="1" ht="14.25" customHeight="1" x14ac:dyDescent="0.15">
      <c r="A24" s="430"/>
      <c r="B24" s="59"/>
      <c r="C24" s="171" t="s">
        <v>574</v>
      </c>
      <c r="D24" s="610">
        <v>1990</v>
      </c>
      <c r="E24" s="692"/>
      <c r="F24" s="455"/>
      <c r="G24" s="388"/>
      <c r="H24" s="407"/>
      <c r="I24" s="234"/>
      <c r="J24" s="763"/>
      <c r="K24" s="764"/>
      <c r="L24" s="764"/>
      <c r="M24" s="764"/>
      <c r="N24" s="764"/>
      <c r="O24" s="764"/>
      <c r="P24" s="764"/>
      <c r="Q24" s="764"/>
      <c r="T24" s="51"/>
      <c r="U24" s="51"/>
      <c r="V24" s="51"/>
      <c r="W24" s="51"/>
      <c r="X24" s="51"/>
      <c r="Y24" s="51"/>
    </row>
    <row r="25" spans="1:26" s="2" customFormat="1" ht="14.25" customHeight="1" x14ac:dyDescent="0.15">
      <c r="A25" s="430"/>
      <c r="B25" s="59"/>
      <c r="C25" s="171" t="s">
        <v>575</v>
      </c>
      <c r="D25" s="610">
        <v>3260</v>
      </c>
      <c r="E25" s="692"/>
      <c r="F25" s="455"/>
      <c r="G25" s="388"/>
      <c r="H25" s="407"/>
      <c r="I25" s="234"/>
      <c r="J25" s="38"/>
      <c r="K25" s="38" t="s">
        <v>466</v>
      </c>
      <c r="L25" s="56"/>
      <c r="M25" s="56"/>
      <c r="N25" s="38"/>
      <c r="O25" s="38"/>
      <c r="R25" s="49"/>
      <c r="S25" s="48"/>
      <c r="T25" s="51"/>
      <c r="U25" s="51"/>
      <c r="V25" s="51"/>
      <c r="W25" s="51"/>
      <c r="X25" s="51"/>
      <c r="Y25" s="51"/>
    </row>
    <row r="26" spans="1:26" s="2" customFormat="1" ht="14.25" customHeight="1" x14ac:dyDescent="0.15">
      <c r="A26" s="430"/>
      <c r="B26" s="59"/>
      <c r="C26" s="171" t="s">
        <v>576</v>
      </c>
      <c r="D26" s="610">
        <v>2720</v>
      </c>
      <c r="E26" s="692"/>
      <c r="F26" s="455"/>
      <c r="G26" s="388">
        <v>0</v>
      </c>
      <c r="H26" s="407"/>
      <c r="I26" s="234"/>
      <c r="J26" s="38"/>
      <c r="K26" s="38" t="s">
        <v>515</v>
      </c>
      <c r="L26" s="56"/>
      <c r="M26" s="56"/>
      <c r="N26" s="57"/>
      <c r="P26" s="707"/>
      <c r="Q26" s="707"/>
    </row>
    <row r="27" spans="1:26" s="2" customFormat="1" ht="14.25" customHeight="1" x14ac:dyDescent="0.15">
      <c r="A27" s="430"/>
      <c r="B27" s="59"/>
      <c r="C27" s="171" t="s">
        <v>30</v>
      </c>
      <c r="D27" s="610">
        <v>3430</v>
      </c>
      <c r="E27" s="692"/>
      <c r="F27" s="455"/>
      <c r="G27" s="388"/>
      <c r="H27" s="407"/>
      <c r="I27" s="234"/>
      <c r="J27" s="38"/>
      <c r="K27" s="38" t="s">
        <v>516</v>
      </c>
      <c r="L27" s="38"/>
      <c r="M27" s="38"/>
      <c r="N27" s="57"/>
      <c r="P27" s="707"/>
      <c r="Q27" s="707"/>
    </row>
    <row r="28" spans="1:26" s="2" customFormat="1" ht="14.25" customHeight="1" x14ac:dyDescent="0.15">
      <c r="A28" s="430"/>
      <c r="B28" s="168" t="s">
        <v>10</v>
      </c>
      <c r="C28" s="171" t="s">
        <v>238</v>
      </c>
      <c r="D28" s="610">
        <v>3500</v>
      </c>
      <c r="E28" s="692"/>
      <c r="F28" s="455"/>
      <c r="G28" s="388"/>
      <c r="H28" s="407"/>
      <c r="I28" s="234"/>
      <c r="J28" s="38"/>
      <c r="K28" s="38" t="s">
        <v>517</v>
      </c>
      <c r="L28" s="56"/>
      <c r="M28" s="56"/>
      <c r="N28" s="55"/>
      <c r="O28" s="55"/>
      <c r="P28" s="707"/>
      <c r="Q28" s="707"/>
    </row>
    <row r="29" spans="1:26" s="2" customFormat="1" ht="14.25" customHeight="1" x14ac:dyDescent="0.15">
      <c r="A29" s="338" t="s">
        <v>427</v>
      </c>
      <c r="B29" s="59"/>
      <c r="C29" s="171" t="s">
        <v>428</v>
      </c>
      <c r="D29" s="611">
        <v>2090</v>
      </c>
      <c r="E29" s="692"/>
      <c r="F29" s="34"/>
      <c r="G29" s="529"/>
      <c r="H29" s="435"/>
      <c r="I29" s="253"/>
      <c r="J29" s="38"/>
      <c r="K29" s="38" t="s">
        <v>518</v>
      </c>
      <c r="L29" s="56"/>
      <c r="M29" s="56"/>
      <c r="N29"/>
      <c r="O29"/>
      <c r="P29" s="707"/>
      <c r="Q29" s="707"/>
    </row>
    <row r="30" spans="1:26" s="2" customFormat="1" ht="14.25" customHeight="1" x14ac:dyDescent="0.15">
      <c r="A30" s="338" t="s">
        <v>73</v>
      </c>
      <c r="B30" s="168"/>
      <c r="C30" s="171" t="s">
        <v>501</v>
      </c>
      <c r="D30" s="611">
        <v>1590</v>
      </c>
      <c r="E30" s="692"/>
      <c r="F30" s="708"/>
      <c r="G30" s="390"/>
      <c r="H30" s="442"/>
      <c r="I30" s="237"/>
      <c r="J30" s="38"/>
      <c r="K30" s="38" t="s">
        <v>519</v>
      </c>
      <c r="L30" s="529"/>
      <c r="M30" s="657"/>
      <c r="N30" s="707"/>
      <c r="O30" s="707"/>
      <c r="P30" s="707"/>
      <c r="Q30" s="707"/>
    </row>
    <row r="31" spans="1:26" s="2" customFormat="1" ht="14.25" customHeight="1" x14ac:dyDescent="0.15">
      <c r="A31" s="163"/>
      <c r="B31" s="709"/>
      <c r="C31" s="398" t="s">
        <v>14</v>
      </c>
      <c r="D31" s="710">
        <f>SUM(D8:D30)</f>
        <v>66890</v>
      </c>
      <c r="E31" s="530">
        <f>SUM(E8:E30)</f>
        <v>0</v>
      </c>
      <c r="F31" s="448"/>
      <c r="G31" s="398" t="s">
        <v>14</v>
      </c>
      <c r="H31" s="703">
        <f>SUM(H8:H14)</f>
        <v>7880</v>
      </c>
      <c r="I31" s="95">
        <f>SUM(I8:I14)</f>
        <v>0</v>
      </c>
      <c r="J31" s="38"/>
      <c r="N31" s="707"/>
      <c r="O31" s="707"/>
      <c r="P31" s="707"/>
      <c r="Q31" s="707"/>
    </row>
    <row r="32" spans="1:26" ht="15" customHeight="1" x14ac:dyDescent="0.15">
      <c r="A32" s="41" t="s">
        <v>110</v>
      </c>
      <c r="B32" s="12"/>
      <c r="C32" s="1"/>
      <c r="D32" s="1"/>
      <c r="E32" s="1"/>
      <c r="F32" s="1"/>
      <c r="G32" s="1"/>
      <c r="H32" s="1"/>
      <c r="I32" s="1"/>
      <c r="J32" s="1"/>
      <c r="K32" s="2"/>
      <c r="L32" s="2"/>
      <c r="M32" s="2"/>
    </row>
    <row r="33" spans="1:9" ht="10.5" customHeight="1" x14ac:dyDescent="0.15">
      <c r="A33" s="13"/>
      <c r="B33" s="13"/>
    </row>
    <row r="34" spans="1:9" x14ac:dyDescent="0.15">
      <c r="I34" s="38"/>
    </row>
    <row r="35" spans="1:9" x14ac:dyDescent="0.15">
      <c r="I35" s="38"/>
    </row>
    <row r="36" spans="1:9" x14ac:dyDescent="0.15">
      <c r="I36" s="38"/>
    </row>
    <row r="37" spans="1:9" x14ac:dyDescent="0.15">
      <c r="I37" s="38"/>
    </row>
    <row r="38" spans="1:9" x14ac:dyDescent="0.15">
      <c r="I38" s="38"/>
    </row>
    <row r="39" spans="1:9" x14ac:dyDescent="0.15">
      <c r="I39" s="38"/>
    </row>
    <row r="40" spans="1:9" x14ac:dyDescent="0.15">
      <c r="I40" s="38"/>
    </row>
  </sheetData>
  <mergeCells count="33">
    <mergeCell ref="P5:Q5"/>
    <mergeCell ref="N15:O16"/>
    <mergeCell ref="P15:P16"/>
    <mergeCell ref="Q15:Q16"/>
    <mergeCell ref="J22:Q24"/>
    <mergeCell ref="F6:I6"/>
    <mergeCell ref="F7:G7"/>
    <mergeCell ref="J7:K7"/>
    <mergeCell ref="N6:Q6"/>
    <mergeCell ref="N7:O7"/>
    <mergeCell ref="A6:A7"/>
    <mergeCell ref="B3:F3"/>
    <mergeCell ref="N3:O3"/>
    <mergeCell ref="B7:C7"/>
    <mergeCell ref="B5:D5"/>
    <mergeCell ref="F5:I5"/>
    <mergeCell ref="L5:M5"/>
    <mergeCell ref="J6:M6"/>
    <mergeCell ref="B6:E6"/>
    <mergeCell ref="J3:M4"/>
    <mergeCell ref="J5:K5"/>
    <mergeCell ref="N4:O4"/>
    <mergeCell ref="N5:O5"/>
    <mergeCell ref="H2:I2"/>
    <mergeCell ref="H3:I3"/>
    <mergeCell ref="O1:Q1"/>
    <mergeCell ref="P2:Q2"/>
    <mergeCell ref="B4:I4"/>
    <mergeCell ref="J2:M2"/>
    <mergeCell ref="N2:O2"/>
    <mergeCell ref="B2:F2"/>
    <mergeCell ref="P3:Q3"/>
    <mergeCell ref="P4:Q4"/>
  </mergeCells>
  <phoneticPr fontId="2"/>
  <dataValidations count="1">
    <dataValidation type="decimal" allowBlank="1" showErrorMessage="1" errorTitle="ｴﾗｰ" error="販売店持ち部数内の枚数を入力してください。" sqref="M8:M12 I29 I8:I16 E8:E30 Q8:Q12" xr:uid="{63FBA590-68CB-4B85-9A84-68352F136150}">
      <formula1>0</formula1>
      <formula2>D8</formula2>
    </dataValidation>
  </dataValidations>
  <printOptions horizontalCentered="1"/>
  <pageMargins left="0.23622047244094491" right="0.23622047244094491" top="0.98425196850393704" bottom="0.47244094488188981" header="0.98425196850393704" footer="0.31496062992125984"/>
  <pageSetup paperSize="9" scale="91" orientation="landscape" r:id="rId1"/>
  <headerFooter alignWithMargins="0">
    <oddHeader>&amp;C新聞折込広告部数表・申込書</oddHeader>
    <oddFooter>&amp;C（５）&amp;R&amp;8株式会社さきがけ折込センター
TEL018-889-8230
FAX018-829-1600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63"/>
  <sheetViews>
    <sheetView showGridLines="0" showZeros="0" view="pageBreakPreview" zoomScale="94" zoomScaleNormal="100" zoomScaleSheetLayoutView="94" workbookViewId="0">
      <selection activeCell="K22" sqref="K22"/>
    </sheetView>
  </sheetViews>
  <sheetFormatPr defaultRowHeight="13.5" x14ac:dyDescent="0.15"/>
  <cols>
    <col min="1" max="1" width="5.125" style="89" customWidth="1"/>
    <col min="2" max="2" width="6.375" style="89" customWidth="1"/>
    <col min="3" max="3" width="7.125" style="89" customWidth="1"/>
    <col min="4" max="4" width="3.125" style="89" customWidth="1"/>
    <col min="5" max="5" width="12.75" style="89" customWidth="1"/>
    <col min="6" max="6" width="8.625" style="89" customWidth="1"/>
    <col min="7" max="7" width="10.625" style="89" customWidth="1"/>
    <col min="8" max="8" width="3.125" style="89" customWidth="1"/>
    <col min="9" max="9" width="12.75" style="89" customWidth="1"/>
    <col min="10" max="10" width="8.625" style="89" customWidth="1"/>
    <col min="11" max="11" width="10.625" style="89" customWidth="1"/>
    <col min="12" max="12" width="3.125" style="89" customWidth="1"/>
    <col min="13" max="13" width="12.75" style="89" customWidth="1"/>
    <col min="14" max="14" width="8.625" style="89" customWidth="1"/>
    <col min="15" max="15" width="10.625" style="89" customWidth="1"/>
    <col min="16" max="16" width="3.125" style="89" customWidth="1"/>
    <col min="17" max="17" width="12.75" style="89" customWidth="1"/>
    <col min="18" max="18" width="8.625" style="89" customWidth="1"/>
    <col min="19" max="19" width="10.625" style="89" customWidth="1"/>
    <col min="20" max="16384" width="9" style="89"/>
  </cols>
  <sheetData>
    <row r="1" spans="1:19" s="5" customFormat="1" ht="22.5" customHeight="1" x14ac:dyDescent="0.15">
      <c r="A1" s="9" t="s">
        <v>136</v>
      </c>
      <c r="B1" s="9"/>
      <c r="C1" s="9"/>
      <c r="D1" s="9"/>
      <c r="G1" s="14"/>
      <c r="H1" s="14"/>
      <c r="I1" s="14"/>
      <c r="J1" s="14"/>
      <c r="K1" s="14"/>
      <c r="L1" s="14"/>
      <c r="M1" s="14"/>
      <c r="N1" s="14"/>
      <c r="O1" s="14"/>
      <c r="P1" s="20"/>
      <c r="Q1" s="726" t="s">
        <v>564</v>
      </c>
      <c r="R1" s="727"/>
      <c r="S1" s="727"/>
    </row>
    <row r="2" spans="1:19" ht="22.5" customHeight="1" x14ac:dyDescent="0.15">
      <c r="A2" s="7" t="s">
        <v>15</v>
      </c>
      <c r="B2" s="333"/>
      <c r="C2" s="784">
        <f>秋田市!B2</f>
        <v>0</v>
      </c>
      <c r="D2" s="784"/>
      <c r="E2" s="784"/>
      <c r="F2" s="784"/>
      <c r="G2" s="784"/>
      <c r="H2" s="784"/>
      <c r="I2" s="192" t="s">
        <v>141</v>
      </c>
      <c r="J2" s="722">
        <f>秋田市!H2</f>
        <v>0</v>
      </c>
      <c r="K2" s="723"/>
      <c r="L2" s="732" t="s">
        <v>103</v>
      </c>
      <c r="M2" s="799"/>
      <c r="N2" s="799"/>
      <c r="O2" s="800"/>
      <c r="P2" s="735" t="s">
        <v>106</v>
      </c>
      <c r="Q2" s="736"/>
      <c r="R2" s="729">
        <f>S32</f>
        <v>0</v>
      </c>
      <c r="S2" s="729"/>
    </row>
    <row r="3" spans="1:19" ht="22.5" customHeight="1" x14ac:dyDescent="0.15">
      <c r="A3" s="15" t="s">
        <v>16</v>
      </c>
      <c r="B3" s="335"/>
      <c r="C3" s="785">
        <f>秋田市!B3</f>
        <v>0</v>
      </c>
      <c r="D3" s="785"/>
      <c r="E3" s="785"/>
      <c r="F3" s="785"/>
      <c r="G3" s="785"/>
      <c r="H3" s="785"/>
      <c r="I3" s="193" t="s">
        <v>141</v>
      </c>
      <c r="J3" s="724">
        <f>秋田市!H3</f>
        <v>0</v>
      </c>
      <c r="K3" s="725"/>
      <c r="L3" s="786">
        <f>秋田市!J3</f>
        <v>0</v>
      </c>
      <c r="M3" s="787"/>
      <c r="N3" s="787"/>
      <c r="O3" s="788"/>
      <c r="P3" s="792" t="s">
        <v>107</v>
      </c>
      <c r="Q3" s="793"/>
      <c r="R3" s="738">
        <f>SUM(秋田市:大館!P2:S2)</f>
        <v>0</v>
      </c>
      <c r="S3" s="738"/>
    </row>
    <row r="4" spans="1:19" ht="22.5" customHeight="1" x14ac:dyDescent="0.15">
      <c r="A4" s="15" t="s">
        <v>17</v>
      </c>
      <c r="B4" s="335"/>
      <c r="C4" s="785">
        <f>秋田市!B4</f>
        <v>0</v>
      </c>
      <c r="D4" s="814"/>
      <c r="E4" s="814"/>
      <c r="F4" s="814"/>
      <c r="G4" s="814"/>
      <c r="H4" s="814"/>
      <c r="I4" s="814"/>
      <c r="J4" s="814"/>
      <c r="K4" s="815"/>
      <c r="L4" s="789"/>
      <c r="M4" s="790"/>
      <c r="N4" s="790"/>
      <c r="O4" s="791"/>
      <c r="P4" s="794" t="s">
        <v>121</v>
      </c>
      <c r="Q4" s="795"/>
      <c r="R4" s="740">
        <f>秋田市!P4</f>
        <v>0</v>
      </c>
      <c r="S4" s="740"/>
    </row>
    <row r="5" spans="1:19" ht="22.5" customHeight="1" x14ac:dyDescent="0.15">
      <c r="A5" s="16" t="s">
        <v>18</v>
      </c>
      <c r="B5" s="334"/>
      <c r="C5" s="811">
        <f>秋田市!B5</f>
        <v>0</v>
      </c>
      <c r="D5" s="812"/>
      <c r="E5" s="812"/>
      <c r="F5" s="812"/>
      <c r="G5" s="17" t="s">
        <v>19</v>
      </c>
      <c r="H5" s="811">
        <f>秋田市!F5</f>
        <v>0</v>
      </c>
      <c r="I5" s="812"/>
      <c r="J5" s="812"/>
      <c r="K5" s="813"/>
      <c r="L5" s="771" t="s">
        <v>140</v>
      </c>
      <c r="M5" s="798"/>
      <c r="N5" s="817">
        <f>秋田市!L5</f>
        <v>0</v>
      </c>
      <c r="O5" s="818"/>
      <c r="P5" s="775" t="s">
        <v>139</v>
      </c>
      <c r="Q5" s="816"/>
      <c r="R5" s="808"/>
      <c r="S5" s="809"/>
    </row>
    <row r="6" spans="1:19" ht="14.25" customHeight="1" x14ac:dyDescent="0.15">
      <c r="A6" s="825" t="s">
        <v>222</v>
      </c>
      <c r="B6" s="826"/>
      <c r="C6" s="823" t="s">
        <v>3</v>
      </c>
      <c r="D6" s="810" t="s">
        <v>33</v>
      </c>
      <c r="E6" s="778"/>
      <c r="F6" s="778"/>
      <c r="G6" s="779"/>
      <c r="H6" s="810" t="s">
        <v>21</v>
      </c>
      <c r="I6" s="778"/>
      <c r="J6" s="778"/>
      <c r="K6" s="779"/>
      <c r="L6" s="810" t="s">
        <v>22</v>
      </c>
      <c r="M6" s="778"/>
      <c r="N6" s="778"/>
      <c r="O6" s="779"/>
      <c r="P6" s="810" t="s">
        <v>23</v>
      </c>
      <c r="Q6" s="778"/>
      <c r="R6" s="778"/>
      <c r="S6" s="779"/>
    </row>
    <row r="7" spans="1:19" ht="14.25" customHeight="1" x14ac:dyDescent="0.15">
      <c r="A7" s="827"/>
      <c r="B7" s="828"/>
      <c r="C7" s="824"/>
      <c r="D7" s="796" t="s">
        <v>123</v>
      </c>
      <c r="E7" s="797"/>
      <c r="F7" s="85" t="s">
        <v>45</v>
      </c>
      <c r="G7" s="86" t="s">
        <v>25</v>
      </c>
      <c r="H7" s="796" t="s">
        <v>24</v>
      </c>
      <c r="I7" s="797"/>
      <c r="J7" s="85" t="s">
        <v>45</v>
      </c>
      <c r="K7" s="86" t="s">
        <v>25</v>
      </c>
      <c r="L7" s="796" t="s">
        <v>24</v>
      </c>
      <c r="M7" s="797"/>
      <c r="N7" s="85" t="s">
        <v>45</v>
      </c>
      <c r="O7" s="86" t="s">
        <v>25</v>
      </c>
      <c r="P7" s="796" t="s">
        <v>24</v>
      </c>
      <c r="Q7" s="797"/>
      <c r="R7" s="85" t="s">
        <v>45</v>
      </c>
      <c r="S7" s="86" t="s">
        <v>25</v>
      </c>
    </row>
    <row r="8" spans="1:19" ht="14.25" customHeight="1" x14ac:dyDescent="0.15">
      <c r="A8" s="819" t="s">
        <v>75</v>
      </c>
      <c r="B8" s="820"/>
      <c r="C8" s="135" t="s">
        <v>74</v>
      </c>
      <c r="D8" s="29"/>
      <c r="E8" s="185" t="s">
        <v>223</v>
      </c>
      <c r="F8" s="608">
        <v>2860</v>
      </c>
      <c r="G8" s="194"/>
      <c r="H8" s="245"/>
      <c r="I8" s="412"/>
      <c r="J8" s="414"/>
      <c r="K8" s="414"/>
      <c r="L8" s="561"/>
      <c r="M8" s="562"/>
      <c r="N8" s="563"/>
      <c r="O8" s="362"/>
      <c r="P8" s="438"/>
      <c r="Q8" s="439"/>
      <c r="R8" s="440"/>
      <c r="S8" s="441"/>
    </row>
    <row r="9" spans="1:19" ht="16.5" customHeight="1" x14ac:dyDescent="0.15">
      <c r="A9" s="821"/>
      <c r="B9" s="822"/>
      <c r="C9" s="136" t="s">
        <v>109</v>
      </c>
      <c r="D9" s="173" t="s">
        <v>10</v>
      </c>
      <c r="E9" s="184" t="s">
        <v>224</v>
      </c>
      <c r="F9" s="612">
        <v>2530</v>
      </c>
      <c r="G9" s="194"/>
      <c r="H9" s="284"/>
      <c r="I9" s="388"/>
      <c r="J9" s="407"/>
      <c r="K9" s="407"/>
      <c r="L9" s="564" t="s">
        <v>143</v>
      </c>
      <c r="M9" s="560" t="s">
        <v>231</v>
      </c>
      <c r="N9" s="613">
        <v>120</v>
      </c>
      <c r="O9" s="315"/>
      <c r="P9" s="455"/>
      <c r="Q9" s="440"/>
      <c r="R9" s="440"/>
      <c r="S9" s="441"/>
    </row>
    <row r="10" spans="1:19" ht="14.25" customHeight="1" x14ac:dyDescent="0.15">
      <c r="A10" s="102" t="s">
        <v>137</v>
      </c>
      <c r="B10" s="340">
        <f>SUM(F10,J10,R10,N10)</f>
        <v>5510</v>
      </c>
      <c r="C10" s="341">
        <f>SUM(G10,K10,O10,S10)</f>
        <v>0</v>
      </c>
      <c r="D10" s="174"/>
      <c r="E10" s="398" t="s">
        <v>46</v>
      </c>
      <c r="F10" s="397">
        <f>SUM(F8:F9)</f>
        <v>5390</v>
      </c>
      <c r="G10" s="95">
        <f>SUM(G8:G9)</f>
        <v>0</v>
      </c>
      <c r="H10" s="37"/>
      <c r="I10" s="445"/>
      <c r="J10" s="446"/>
      <c r="K10" s="601"/>
      <c r="L10" s="101"/>
      <c r="M10" s="398" t="s">
        <v>46</v>
      </c>
      <c r="N10" s="411">
        <f>SUM(N8:N9)</f>
        <v>120</v>
      </c>
      <c r="O10" s="99">
        <f>SUM(O9)</f>
        <v>0</v>
      </c>
      <c r="P10" s="448"/>
      <c r="Q10" s="449"/>
      <c r="R10" s="449"/>
      <c r="S10" s="450"/>
    </row>
    <row r="11" spans="1:19" ht="14.25" customHeight="1" x14ac:dyDescent="0.15">
      <c r="A11" s="819" t="s">
        <v>41</v>
      </c>
      <c r="B11" s="820"/>
      <c r="C11" s="139"/>
      <c r="D11" s="175" t="s">
        <v>374</v>
      </c>
      <c r="E11" s="185" t="s">
        <v>225</v>
      </c>
      <c r="F11" s="608">
        <v>1450</v>
      </c>
      <c r="G11" s="194"/>
      <c r="H11" s="178" t="s">
        <v>352</v>
      </c>
      <c r="I11" s="185" t="s">
        <v>456</v>
      </c>
      <c r="J11" s="608">
        <v>570</v>
      </c>
      <c r="K11" s="194"/>
      <c r="L11" s="251"/>
      <c r="M11" s="412"/>
      <c r="N11" s="414"/>
      <c r="O11" s="252"/>
      <c r="P11" s="451"/>
      <c r="Q11" s="415"/>
      <c r="R11" s="452"/>
      <c r="S11" s="453"/>
    </row>
    <row r="12" spans="1:19" ht="14.25" customHeight="1" x14ac:dyDescent="0.15">
      <c r="A12" s="821"/>
      <c r="B12" s="822"/>
      <c r="C12" s="140"/>
      <c r="D12" s="177" t="s">
        <v>375</v>
      </c>
      <c r="E12" s="184" t="s">
        <v>226</v>
      </c>
      <c r="F12" s="612">
        <v>1250</v>
      </c>
      <c r="G12" s="194"/>
      <c r="H12" s="169"/>
      <c r="I12" s="184" t="s">
        <v>457</v>
      </c>
      <c r="J12" s="612">
        <v>90</v>
      </c>
      <c r="K12" s="194"/>
      <c r="L12" s="240"/>
      <c r="M12" s="388"/>
      <c r="N12" s="392"/>
      <c r="O12" s="253"/>
      <c r="P12" s="438"/>
      <c r="Q12" s="440"/>
      <c r="R12" s="440"/>
      <c r="S12" s="441"/>
    </row>
    <row r="13" spans="1:19" ht="14.25" customHeight="1" x14ac:dyDescent="0.15">
      <c r="A13" s="821"/>
      <c r="B13" s="822"/>
      <c r="C13" s="140"/>
      <c r="D13" s="176"/>
      <c r="E13" s="184" t="s">
        <v>227</v>
      </c>
      <c r="F13" s="612">
        <v>880</v>
      </c>
      <c r="G13" s="194"/>
      <c r="H13" s="248"/>
      <c r="I13" s="386"/>
      <c r="J13" s="404"/>
      <c r="K13" s="404"/>
      <c r="L13" s="240"/>
      <c r="M13" s="388"/>
      <c r="N13" s="407"/>
      <c r="O13" s="454"/>
      <c r="P13" s="455"/>
      <c r="Q13" s="440"/>
      <c r="R13" s="440"/>
      <c r="S13" s="441"/>
    </row>
    <row r="14" spans="1:19" ht="14.25" customHeight="1" x14ac:dyDescent="0.15">
      <c r="A14" s="821"/>
      <c r="B14" s="822"/>
      <c r="C14" s="140"/>
      <c r="D14" s="176" t="s">
        <v>377</v>
      </c>
      <c r="E14" s="385" t="s">
        <v>0</v>
      </c>
      <c r="F14" s="612">
        <v>1940</v>
      </c>
      <c r="G14" s="194"/>
      <c r="H14" s="249"/>
      <c r="I14" s="388"/>
      <c r="J14" s="407"/>
      <c r="K14" s="407"/>
      <c r="L14" s="240"/>
      <c r="M14" s="388"/>
      <c r="N14" s="407"/>
      <c r="O14" s="454"/>
      <c r="P14" s="455"/>
      <c r="Q14" s="440"/>
      <c r="R14" s="440"/>
      <c r="S14" s="441"/>
    </row>
    <row r="15" spans="1:19" ht="14.25" customHeight="1" x14ac:dyDescent="0.15">
      <c r="A15" s="821"/>
      <c r="B15" s="822"/>
      <c r="C15" s="141"/>
      <c r="D15" s="176"/>
      <c r="E15" s="184" t="s">
        <v>455</v>
      </c>
      <c r="F15" s="612">
        <v>1850</v>
      </c>
      <c r="G15" s="194"/>
      <c r="H15" s="250"/>
      <c r="I15" s="390"/>
      <c r="J15" s="442"/>
      <c r="K15" s="442"/>
      <c r="L15" s="240"/>
      <c r="M15" s="388"/>
      <c r="N15" s="407"/>
      <c r="O15" s="454"/>
      <c r="P15" s="455"/>
      <c r="Q15" s="440"/>
      <c r="R15" s="440"/>
      <c r="S15" s="441"/>
    </row>
    <row r="16" spans="1:19" ht="14.25" customHeight="1" x14ac:dyDescent="0.15">
      <c r="A16" s="102" t="s">
        <v>137</v>
      </c>
      <c r="B16" s="340">
        <f>SUM(F16,J16,R16,N16)</f>
        <v>8030</v>
      </c>
      <c r="C16" s="341">
        <f>SUM(G16,K16,O16,S16)</f>
        <v>0</v>
      </c>
      <c r="D16" s="174"/>
      <c r="E16" s="398" t="s">
        <v>46</v>
      </c>
      <c r="F16" s="456">
        <f>SUM(F11:F15)</f>
        <v>7370</v>
      </c>
      <c r="G16" s="242">
        <f>SUM(G11:G15)</f>
        <v>0</v>
      </c>
      <c r="H16" s="179"/>
      <c r="I16" s="398" t="s">
        <v>46</v>
      </c>
      <c r="J16" s="447">
        <f>SUM(J11:J15)</f>
        <v>660</v>
      </c>
      <c r="K16" s="109">
        <f>SUM(K11:K12)</f>
        <v>0</v>
      </c>
      <c r="L16" s="101"/>
      <c r="M16" s="457"/>
      <c r="N16" s="446">
        <f>SUM(N11:N15)</f>
        <v>0</v>
      </c>
      <c r="O16" s="99">
        <f>SUM(O11:O15)</f>
        <v>0</v>
      </c>
      <c r="P16" s="448"/>
      <c r="Q16" s="449"/>
      <c r="R16" s="449"/>
      <c r="S16" s="450"/>
    </row>
    <row r="17" spans="1:19" ht="14.25" customHeight="1" x14ac:dyDescent="0.15">
      <c r="A17" s="819" t="s">
        <v>113</v>
      </c>
      <c r="B17" s="820"/>
      <c r="C17" s="162" t="s">
        <v>115</v>
      </c>
      <c r="D17" s="175"/>
      <c r="E17" s="433" t="s">
        <v>350</v>
      </c>
      <c r="F17" s="608">
        <v>1160</v>
      </c>
      <c r="G17" s="194"/>
      <c r="H17" s="254"/>
      <c r="I17" s="412"/>
      <c r="J17" s="458"/>
      <c r="K17" s="458"/>
      <c r="L17" s="556"/>
      <c r="M17" s="559" t="s">
        <v>485</v>
      </c>
      <c r="N17" s="557"/>
      <c r="O17" s="558"/>
      <c r="P17" s="452"/>
      <c r="Q17" s="452"/>
      <c r="R17" s="452"/>
      <c r="S17" s="453"/>
    </row>
    <row r="18" spans="1:19" ht="14.25" customHeight="1" x14ac:dyDescent="0.15">
      <c r="A18" s="821"/>
      <c r="B18" s="822"/>
      <c r="C18" s="349" t="s">
        <v>58</v>
      </c>
      <c r="D18" s="176" t="s">
        <v>378</v>
      </c>
      <c r="E18" s="184" t="s">
        <v>1</v>
      </c>
      <c r="F18" s="612">
        <v>2100</v>
      </c>
      <c r="G18" s="194"/>
      <c r="H18" s="249"/>
      <c r="I18" s="388"/>
      <c r="J18" s="460"/>
      <c r="K18" s="460"/>
      <c r="L18" s="255"/>
      <c r="M18" s="440"/>
      <c r="N18" s="440"/>
      <c r="O18" s="441"/>
      <c r="P18" s="461"/>
      <c r="Q18" s="440"/>
      <c r="R18" s="440"/>
      <c r="S18" s="441"/>
    </row>
    <row r="19" spans="1:19" ht="14.25" customHeight="1" x14ac:dyDescent="0.15">
      <c r="A19" s="821"/>
      <c r="B19" s="822"/>
      <c r="C19" s="349" t="s">
        <v>59</v>
      </c>
      <c r="D19" s="176"/>
      <c r="E19" s="184" t="s">
        <v>2</v>
      </c>
      <c r="F19" s="612">
        <v>1870</v>
      </c>
      <c r="G19" s="194"/>
      <c r="H19" s="250"/>
      <c r="I19" s="390"/>
      <c r="J19" s="462"/>
      <c r="K19" s="463"/>
      <c r="L19" s="256"/>
      <c r="M19" s="443"/>
      <c r="N19" s="443"/>
      <c r="O19" s="444"/>
      <c r="P19" s="464"/>
      <c r="Q19" s="443"/>
      <c r="R19" s="443"/>
      <c r="S19" s="444"/>
    </row>
    <row r="20" spans="1:19" ht="14.25" customHeight="1" x14ac:dyDescent="0.15">
      <c r="A20" s="821"/>
      <c r="B20" s="822"/>
      <c r="C20" s="437" t="s">
        <v>116</v>
      </c>
      <c r="D20" s="347"/>
      <c r="E20" s="805" t="s">
        <v>12</v>
      </c>
      <c r="F20" s="805"/>
      <c r="G20" s="807"/>
      <c r="H20" s="344"/>
      <c r="I20" s="805" t="s">
        <v>12</v>
      </c>
      <c r="J20" s="805"/>
      <c r="K20" s="806"/>
      <c r="L20" s="345"/>
      <c r="M20" s="805" t="s">
        <v>12</v>
      </c>
      <c r="N20" s="805"/>
      <c r="O20" s="807"/>
      <c r="P20" s="346"/>
      <c r="Q20" s="805" t="s">
        <v>12</v>
      </c>
      <c r="R20" s="805"/>
      <c r="S20" s="807"/>
    </row>
    <row r="21" spans="1:19" ht="14.25" customHeight="1" x14ac:dyDescent="0.15">
      <c r="A21" s="102" t="s">
        <v>137</v>
      </c>
      <c r="B21" s="340">
        <f>SUM(F21,J21,R21,N21)</f>
        <v>5130</v>
      </c>
      <c r="C21" s="341">
        <f>SUM(G21,K21,O21,S21)</f>
        <v>0</v>
      </c>
      <c r="D21" s="174"/>
      <c r="E21" s="398" t="s">
        <v>46</v>
      </c>
      <c r="F21" s="465">
        <f>SUM(F17:F19)</f>
        <v>5130</v>
      </c>
      <c r="G21" s="243">
        <f>SUM(G17:G19)</f>
        <v>0</v>
      </c>
      <c r="H21" s="180"/>
      <c r="I21" s="445"/>
      <c r="J21" s="445"/>
      <c r="K21" s="466"/>
      <c r="L21" s="79"/>
      <c r="M21" s="445"/>
      <c r="N21" s="445"/>
      <c r="O21" s="466"/>
      <c r="P21" s="419"/>
      <c r="Q21" s="445"/>
      <c r="R21" s="445"/>
      <c r="S21" s="466"/>
    </row>
    <row r="22" spans="1:19" ht="14.25" customHeight="1" x14ac:dyDescent="0.15">
      <c r="A22" s="819" t="s">
        <v>44</v>
      </c>
      <c r="B22" s="820"/>
      <c r="C22" s="383"/>
      <c r="D22" s="175"/>
      <c r="E22" s="185" t="s">
        <v>504</v>
      </c>
      <c r="F22" s="608">
        <v>2880</v>
      </c>
      <c r="G22" s="194"/>
      <c r="H22" s="632"/>
      <c r="I22" s="372"/>
      <c r="J22" s="633"/>
      <c r="K22" s="252"/>
      <c r="L22" s="467"/>
      <c r="M22" s="185" t="s">
        <v>232</v>
      </c>
      <c r="N22" s="608">
        <v>920</v>
      </c>
      <c r="O22" s="194"/>
      <c r="P22" s="468"/>
      <c r="Q22" s="185" t="s">
        <v>282</v>
      </c>
      <c r="R22" s="608">
        <v>520</v>
      </c>
      <c r="S22" s="194"/>
    </row>
    <row r="23" spans="1:19" ht="14.25" customHeight="1" x14ac:dyDescent="0.15">
      <c r="A23" s="821"/>
      <c r="B23" s="822"/>
      <c r="C23" s="384"/>
      <c r="D23" s="176"/>
      <c r="E23" s="184" t="s">
        <v>505</v>
      </c>
      <c r="F23" s="612">
        <v>1670</v>
      </c>
      <c r="G23" s="194"/>
      <c r="H23" s="631"/>
      <c r="I23" s="402"/>
      <c r="J23" s="435"/>
      <c r="K23" s="253"/>
      <c r="L23" s="469"/>
      <c r="M23" s="386"/>
      <c r="N23" s="404"/>
      <c r="O23" s="470"/>
      <c r="P23" s="471"/>
      <c r="Q23" s="386"/>
      <c r="R23" s="404"/>
      <c r="S23" s="472"/>
    </row>
    <row r="24" spans="1:19" ht="14.25" customHeight="1" x14ac:dyDescent="0.15">
      <c r="A24" s="821"/>
      <c r="B24" s="822"/>
      <c r="C24" s="378" t="s">
        <v>135</v>
      </c>
      <c r="D24" s="176"/>
      <c r="E24" s="184" t="s">
        <v>381</v>
      </c>
      <c r="F24" s="612">
        <v>1680</v>
      </c>
      <c r="G24" s="194"/>
      <c r="H24" s="634"/>
      <c r="I24" s="388"/>
      <c r="J24" s="407"/>
      <c r="K24" s="473"/>
      <c r="L24" s="474"/>
      <c r="M24" s="184" t="s">
        <v>233</v>
      </c>
      <c r="N24" s="612">
        <v>60</v>
      </c>
      <c r="O24" s="194"/>
      <c r="P24" s="461"/>
      <c r="Q24" s="388"/>
      <c r="R24" s="389"/>
      <c r="S24" s="441"/>
    </row>
    <row r="25" spans="1:19" ht="14.25" customHeight="1" x14ac:dyDescent="0.15">
      <c r="A25" s="102" t="s">
        <v>137</v>
      </c>
      <c r="B25" s="340">
        <f>SUM(F25,J25,R25,N25)</f>
        <v>7730</v>
      </c>
      <c r="C25" s="341">
        <f>SUM(G25,K25,O25,S25)</f>
        <v>0</v>
      </c>
      <c r="D25" s="174"/>
      <c r="E25" s="398" t="s">
        <v>46</v>
      </c>
      <c r="F25" s="397">
        <f>SUM(F22:F24)</f>
        <v>6230</v>
      </c>
      <c r="G25" s="95">
        <f>SUM(G22:G24)</f>
        <v>0</v>
      </c>
      <c r="H25" s="101"/>
      <c r="I25" s="457"/>
      <c r="J25" s="423">
        <f>SUM(J22:J24)</f>
        <v>0</v>
      </c>
      <c r="K25" s="138">
        <f>SUM(K22:K24)</f>
        <v>0</v>
      </c>
      <c r="L25" s="101"/>
      <c r="M25" s="398" t="s">
        <v>46</v>
      </c>
      <c r="N25" s="411">
        <f>SUM(N22:N24)</f>
        <v>980</v>
      </c>
      <c r="O25" s="107">
        <f>SUM(O22:O24)</f>
        <v>0</v>
      </c>
      <c r="P25" s="582"/>
      <c r="Q25" s="396" t="s">
        <v>46</v>
      </c>
      <c r="R25" s="411">
        <f>SUM(R22:R24)</f>
        <v>520</v>
      </c>
      <c r="S25" s="519">
        <f>SUM(S22:S24)</f>
        <v>0</v>
      </c>
    </row>
    <row r="26" spans="1:19" ht="14.25" customHeight="1" x14ac:dyDescent="0.15">
      <c r="A26" s="819" t="s">
        <v>114</v>
      </c>
      <c r="B26" s="820"/>
      <c r="C26" s="350" t="s">
        <v>102</v>
      </c>
      <c r="D26" s="175" t="s">
        <v>379</v>
      </c>
      <c r="E26" s="185" t="s">
        <v>228</v>
      </c>
      <c r="F26" s="608">
        <v>1260</v>
      </c>
      <c r="G26" s="370"/>
      <c r="H26" s="534"/>
      <c r="I26" s="185" t="s">
        <v>230</v>
      </c>
      <c r="J26" s="608">
        <v>100</v>
      </c>
      <c r="K26" s="365"/>
      <c r="L26" s="412"/>
      <c r="M26" s="452"/>
      <c r="N26" s="452"/>
      <c r="O26" s="453"/>
      <c r="P26" s="459"/>
      <c r="Q26" s="412"/>
      <c r="R26" s="414"/>
      <c r="S26" s="267"/>
    </row>
    <row r="27" spans="1:19" ht="17.25" customHeight="1" x14ac:dyDescent="0.15">
      <c r="A27" s="821"/>
      <c r="B27" s="822"/>
      <c r="C27" s="369" t="s">
        <v>289</v>
      </c>
      <c r="D27" s="177"/>
      <c r="E27" s="191" t="s">
        <v>229</v>
      </c>
      <c r="F27" s="612">
        <v>800</v>
      </c>
      <c r="G27" s="370"/>
      <c r="H27" s="535"/>
      <c r="I27" s="386"/>
      <c r="J27" s="399"/>
      <c r="K27" s="475"/>
      <c r="L27" s="388"/>
      <c r="M27" s="440"/>
      <c r="N27" s="440"/>
      <c r="O27" s="441"/>
      <c r="P27" s="461"/>
      <c r="Q27" s="388"/>
      <c r="R27" s="392"/>
      <c r="S27" s="441"/>
    </row>
    <row r="28" spans="1:19" ht="14.25" customHeight="1" x14ac:dyDescent="0.15">
      <c r="A28" s="821"/>
      <c r="B28" s="822"/>
      <c r="C28" s="142" t="s">
        <v>13</v>
      </c>
      <c r="D28" s="655" t="s">
        <v>380</v>
      </c>
      <c r="E28" s="184" t="s">
        <v>498</v>
      </c>
      <c r="F28" s="612">
        <v>920</v>
      </c>
      <c r="G28" s="370"/>
      <c r="H28" s="536"/>
      <c r="I28" s="388"/>
      <c r="J28" s="460"/>
      <c r="K28" s="476"/>
      <c r="L28" s="388"/>
      <c r="M28" s="440"/>
      <c r="N28" s="440"/>
      <c r="O28" s="441"/>
      <c r="P28" s="461"/>
      <c r="Q28" s="440"/>
      <c r="R28" s="440"/>
      <c r="S28" s="441"/>
    </row>
    <row r="29" spans="1:19" ht="17.25" customHeight="1" x14ac:dyDescent="0.15">
      <c r="A29" s="821"/>
      <c r="B29" s="822"/>
      <c r="C29" s="537" t="s">
        <v>433</v>
      </c>
      <c r="D29" s="176"/>
      <c r="E29" s="659" t="s">
        <v>506</v>
      </c>
      <c r="F29" s="614">
        <v>970</v>
      </c>
      <c r="G29" s="370"/>
      <c r="H29" s="536"/>
      <c r="I29" s="388"/>
      <c r="J29" s="460"/>
      <c r="K29" s="476"/>
      <c r="L29" s="388"/>
      <c r="M29" s="440"/>
      <c r="N29" s="440"/>
      <c r="O29" s="441"/>
      <c r="P29" s="461"/>
      <c r="Q29" s="440"/>
      <c r="R29" s="440"/>
      <c r="S29" s="441"/>
    </row>
    <row r="30" spans="1:19" ht="14.25" customHeight="1" x14ac:dyDescent="0.15">
      <c r="A30" s="821"/>
      <c r="B30" s="822"/>
      <c r="C30" s="437" t="s">
        <v>117</v>
      </c>
      <c r="D30" s="332"/>
      <c r="E30" s="591" t="s">
        <v>499</v>
      </c>
      <c r="F30" s="615">
        <v>650</v>
      </c>
      <c r="G30" s="590"/>
      <c r="H30" s="597"/>
      <c r="I30" s="803"/>
      <c r="J30" s="803"/>
      <c r="K30" s="804"/>
      <c r="L30" s="599"/>
      <c r="M30" s="801"/>
      <c r="N30" s="801"/>
      <c r="O30" s="802"/>
      <c r="P30" s="600"/>
      <c r="Q30" s="801"/>
      <c r="R30" s="801"/>
      <c r="S30" s="802"/>
    </row>
    <row r="31" spans="1:19" ht="14.25" customHeight="1" x14ac:dyDescent="0.15">
      <c r="A31" s="102" t="s">
        <v>137</v>
      </c>
      <c r="B31" s="342">
        <f>SUM(F31,J31,R31,N31)</f>
        <v>4700</v>
      </c>
      <c r="C31" s="343">
        <f>SUM(G31,K31,O31,S31)</f>
        <v>0</v>
      </c>
      <c r="D31" s="477"/>
      <c r="E31" s="398" t="s">
        <v>46</v>
      </c>
      <c r="F31" s="397">
        <f>SUM(F26:F30)</f>
        <v>4600</v>
      </c>
      <c r="G31" s="533">
        <f>SUM(G26:G30)</f>
        <v>0</v>
      </c>
      <c r="H31" s="421"/>
      <c r="I31" s="398" t="s">
        <v>46</v>
      </c>
      <c r="J31" s="478">
        <f>SUM(J26:J29)</f>
        <v>100</v>
      </c>
      <c r="K31" s="107">
        <f>SUM(K26:K29)</f>
        <v>0</v>
      </c>
      <c r="L31" s="419"/>
      <c r="M31" s="422"/>
      <c r="N31" s="479"/>
      <c r="O31" s="97"/>
      <c r="P31" s="480"/>
      <c r="Q31" s="457"/>
      <c r="R31" s="598">
        <f>SUM(R26:R29)</f>
        <v>0</v>
      </c>
      <c r="S31" s="138">
        <f>SUM(S26:S29)</f>
        <v>0</v>
      </c>
    </row>
    <row r="32" spans="1:19" ht="14.25" customHeight="1" x14ac:dyDescent="0.15">
      <c r="A32" s="39" t="s">
        <v>110</v>
      </c>
      <c r="B32" s="39"/>
      <c r="C32" s="402"/>
      <c r="D32" s="402"/>
      <c r="E32" s="402"/>
      <c r="F32" s="402"/>
      <c r="G32" s="402"/>
      <c r="H32" s="402"/>
      <c r="I32" s="402"/>
      <c r="J32" s="402"/>
      <c r="K32" s="402"/>
      <c r="L32" s="402"/>
      <c r="M32" s="402"/>
      <c r="N32" s="402"/>
      <c r="O32" s="380"/>
      <c r="P32" s="425"/>
      <c r="Q32" s="339" t="s">
        <v>239</v>
      </c>
      <c r="R32" s="426">
        <f>SUM(B10,B16,B21,B25,B31)</f>
        <v>31100</v>
      </c>
      <c r="S32" s="94">
        <f>SUM(G10,O10,G16,K16,O16,G21,G25,K25,O25,S25,G31,K31,S31)</f>
        <v>0</v>
      </c>
    </row>
    <row r="33" spans="1:19" ht="11.25" customHeight="1" x14ac:dyDescent="0.15">
      <c r="A33" s="39" t="s">
        <v>127</v>
      </c>
      <c r="B33" s="39"/>
      <c r="C33" s="39"/>
      <c r="D33" s="39"/>
      <c r="E33" s="39"/>
      <c r="F33" s="39"/>
      <c r="G33" s="39"/>
      <c r="H33" s="39"/>
      <c r="I33" s="39"/>
      <c r="J33" s="39"/>
      <c r="K33" s="39"/>
      <c r="L33" s="39"/>
      <c r="M33" s="39"/>
      <c r="N33" s="39"/>
      <c r="O33" s="39"/>
      <c r="P33" s="380"/>
      <c r="Q33" s="380"/>
      <c r="R33" s="380"/>
      <c r="S33" s="380"/>
    </row>
    <row r="34" spans="1:19" s="545" customFormat="1" ht="11.25" customHeight="1" x14ac:dyDescent="0.15">
      <c r="A34" s="39" t="s">
        <v>462</v>
      </c>
      <c r="B34" s="39"/>
      <c r="C34" s="376"/>
      <c r="E34" s="376"/>
      <c r="I34" s="39" t="s">
        <v>376</v>
      </c>
      <c r="N34" s="39" t="s">
        <v>489</v>
      </c>
      <c r="P34" s="39"/>
      <c r="Q34" s="39"/>
      <c r="R34" s="39"/>
      <c r="S34" s="39"/>
    </row>
    <row r="35" spans="1:19" s="545" customFormat="1" ht="11.25" customHeight="1" x14ac:dyDescent="0.15">
      <c r="A35" s="39" t="s">
        <v>463</v>
      </c>
      <c r="B35" s="39"/>
      <c r="C35" s="376"/>
      <c r="D35" s="39"/>
      <c r="E35" s="62"/>
      <c r="I35" s="39" t="s">
        <v>508</v>
      </c>
    </row>
    <row r="36" spans="1:19" s="545" customFormat="1" ht="11.25" customHeight="1" x14ac:dyDescent="0.15">
      <c r="A36" s="39" t="s">
        <v>464</v>
      </c>
      <c r="B36" s="39"/>
      <c r="C36" s="62"/>
      <c r="E36" s="376"/>
      <c r="I36" s="39" t="s">
        <v>546</v>
      </c>
    </row>
    <row r="37" spans="1:19" s="545" customFormat="1" ht="11.25" customHeight="1" x14ac:dyDescent="0.15">
      <c r="A37" s="39" t="s">
        <v>465</v>
      </c>
      <c r="B37" s="39"/>
      <c r="C37" s="62"/>
      <c r="E37" s="376"/>
      <c r="I37" s="39" t="s">
        <v>488</v>
      </c>
    </row>
    <row r="38" spans="1:19" ht="11.25" customHeight="1" x14ac:dyDescent="0.15">
      <c r="C38" s="48"/>
      <c r="E38" s="48"/>
      <c r="G38" s="48"/>
      <c r="H38" s="50"/>
      <c r="I38" s="9"/>
      <c r="J38" s="51"/>
    </row>
    <row r="39" spans="1:19" ht="11.25" customHeight="1" x14ac:dyDescent="0.15">
      <c r="C39" s="48"/>
      <c r="E39" s="51"/>
      <c r="F39" s="51"/>
      <c r="G39" s="51"/>
      <c r="H39" s="51"/>
      <c r="I39" s="51"/>
      <c r="J39" s="51"/>
    </row>
    <row r="40" spans="1:19" ht="11.25" customHeight="1" x14ac:dyDescent="0.15">
      <c r="A40" s="23"/>
      <c r="B40" s="23"/>
      <c r="E40" s="783"/>
      <c r="F40" s="783"/>
      <c r="G40" s="783"/>
      <c r="H40" s="783"/>
      <c r="I40" s="783"/>
      <c r="J40" s="783"/>
    </row>
    <row r="42" spans="1:19" x14ac:dyDescent="0.15">
      <c r="A42" s="23"/>
      <c r="B42" s="23"/>
      <c r="C42" s="61"/>
      <c r="D42" s="61"/>
      <c r="E42" s="61"/>
      <c r="F42" s="61"/>
      <c r="G42" s="61"/>
      <c r="H42" s="61"/>
      <c r="I42" s="61"/>
      <c r="J42" s="6"/>
    </row>
    <row r="43" spans="1:19" ht="15" customHeight="1" x14ac:dyDescent="0.15">
      <c r="A43" s="23"/>
      <c r="B43" s="23"/>
      <c r="C43" s="61"/>
      <c r="D43" s="61"/>
      <c r="E43" s="61"/>
      <c r="F43" s="61"/>
      <c r="G43" s="61"/>
      <c r="H43" s="61"/>
      <c r="I43" s="61"/>
      <c r="J43" s="61"/>
    </row>
    <row r="44" spans="1:19" ht="15" customHeight="1" x14ac:dyDescent="0.15">
      <c r="A44" s="23"/>
      <c r="B44" s="23"/>
      <c r="C44" s="48"/>
      <c r="D44" s="108"/>
      <c r="E44" s="48"/>
      <c r="F44" s="108"/>
      <c r="G44" s="48"/>
      <c r="H44" s="48"/>
      <c r="I44" s="48"/>
      <c r="J44" s="48"/>
    </row>
    <row r="45" spans="1:19" ht="15" customHeight="1" x14ac:dyDescent="0.15">
      <c r="A45" s="23"/>
      <c r="B45" s="23"/>
      <c r="E45" s="48"/>
      <c r="F45" s="48"/>
      <c r="G45" s="48"/>
      <c r="H45" s="48"/>
      <c r="I45" s="48"/>
      <c r="J45" s="48"/>
    </row>
    <row r="46" spans="1:19" ht="15" customHeight="1" x14ac:dyDescent="0.15">
      <c r="A46" s="46"/>
      <c r="B46" s="46"/>
      <c r="C46" s="47"/>
      <c r="D46" s="47"/>
      <c r="E46" s="47"/>
      <c r="F46" s="47"/>
      <c r="G46" s="47"/>
      <c r="H46" s="47"/>
      <c r="I46" s="47"/>
      <c r="J46" s="47"/>
    </row>
    <row r="47" spans="1:19" ht="15" customHeight="1" x14ac:dyDescent="0.15">
      <c r="A47" s="23"/>
      <c r="B47" s="23"/>
      <c r="C47" s="61"/>
      <c r="D47" s="6"/>
      <c r="E47" s="61"/>
      <c r="F47" s="61"/>
      <c r="G47" s="61"/>
      <c r="H47" s="61"/>
      <c r="I47" s="61"/>
      <c r="J47" s="6"/>
    </row>
    <row r="48" spans="1:19" ht="15" customHeight="1" x14ac:dyDescent="0.15">
      <c r="A48" s="23"/>
      <c r="B48" s="23"/>
      <c r="C48" s="61"/>
      <c r="D48" s="61"/>
      <c r="E48" s="61"/>
      <c r="F48" s="61"/>
      <c r="G48" s="61"/>
      <c r="H48" s="61"/>
      <c r="I48" s="61"/>
      <c r="J48" s="61"/>
    </row>
    <row r="49" spans="1:10" ht="15" customHeight="1" x14ac:dyDescent="0.15">
      <c r="A49" s="23"/>
      <c r="B49" s="23"/>
      <c r="G49" s="48"/>
      <c r="H49" s="48"/>
      <c r="I49" s="48"/>
      <c r="J49" s="61"/>
    </row>
    <row r="50" spans="1:10" ht="15" customHeight="1" x14ac:dyDescent="0.15">
      <c r="A50" s="23"/>
      <c r="B50" s="23"/>
      <c r="G50" s="48"/>
      <c r="H50" s="48"/>
      <c r="I50" s="48"/>
      <c r="J50" s="51"/>
    </row>
    <row r="51" spans="1:10" ht="15" customHeight="1" x14ac:dyDescent="0.15">
      <c r="A51" s="23"/>
      <c r="B51" s="23"/>
      <c r="C51" s="48"/>
      <c r="D51" s="48"/>
      <c r="E51" s="48"/>
      <c r="F51" s="48"/>
      <c r="G51" s="51"/>
      <c r="H51" s="51"/>
      <c r="I51" s="48"/>
      <c r="J51" s="51"/>
    </row>
    <row r="52" spans="1:10" ht="15" customHeight="1" x14ac:dyDescent="0.15">
      <c r="A52" s="23"/>
      <c r="B52" s="23"/>
      <c r="C52" s="48"/>
      <c r="D52" s="51"/>
      <c r="E52" s="51"/>
      <c r="F52" s="51"/>
      <c r="G52" s="51"/>
      <c r="H52" s="51"/>
      <c r="I52" s="51"/>
      <c r="J52" s="51"/>
    </row>
    <row r="53" spans="1:10" ht="15" customHeight="1" x14ac:dyDescent="0.15">
      <c r="A53" s="23"/>
      <c r="B53" s="23"/>
      <c r="E53" s="51"/>
      <c r="F53" s="51"/>
      <c r="G53" s="51"/>
      <c r="H53" s="51"/>
      <c r="I53" s="51"/>
      <c r="J53" s="51"/>
    </row>
    <row r="54" spans="1:10" ht="15" customHeight="1" x14ac:dyDescent="0.15">
      <c r="A54" s="23"/>
      <c r="B54" s="23"/>
      <c r="C54" s="48"/>
      <c r="D54" s="51"/>
      <c r="E54" s="51"/>
      <c r="F54" s="51"/>
      <c r="G54" s="51"/>
      <c r="H54" s="51"/>
      <c r="I54" s="51"/>
      <c r="J54" s="51"/>
    </row>
    <row r="55" spans="1:10" ht="15" customHeight="1" x14ac:dyDescent="0.15">
      <c r="A55" s="46"/>
      <c r="B55" s="46"/>
      <c r="C55" s="47"/>
      <c r="D55" s="47"/>
      <c r="E55" s="47"/>
      <c r="F55" s="47"/>
      <c r="G55" s="47"/>
      <c r="H55" s="47"/>
      <c r="I55" s="47"/>
      <c r="J55" s="47"/>
    </row>
    <row r="56" spans="1:10" ht="15" customHeight="1" x14ac:dyDescent="0.15">
      <c r="A56" s="23"/>
      <c r="B56" s="23"/>
      <c r="C56" s="61"/>
      <c r="D56" s="61"/>
      <c r="E56" s="61"/>
      <c r="F56" s="61"/>
      <c r="G56" s="61"/>
      <c r="H56" s="61"/>
      <c r="I56" s="61"/>
      <c r="J56" s="6"/>
    </row>
    <row r="57" spans="1:10" ht="15" customHeight="1" x14ac:dyDescent="0.15">
      <c r="A57" s="23"/>
      <c r="B57" s="23"/>
      <c r="C57" s="61"/>
      <c r="D57" s="61"/>
      <c r="E57" s="61"/>
      <c r="F57" s="61"/>
      <c r="G57" s="61"/>
      <c r="H57" s="61"/>
      <c r="I57" s="61"/>
      <c r="J57" s="61"/>
    </row>
    <row r="58" spans="1:10" ht="15" customHeight="1" x14ac:dyDescent="0.15">
      <c r="A58" s="20"/>
      <c r="B58" s="20"/>
      <c r="C58" s="61"/>
      <c r="D58" s="48"/>
      <c r="E58" s="51"/>
      <c r="F58" s="51"/>
      <c r="G58" s="48"/>
      <c r="H58" s="48"/>
      <c r="I58" s="48"/>
      <c r="J58" s="51"/>
    </row>
    <row r="59" spans="1:10" ht="15" customHeight="1" x14ac:dyDescent="0.15">
      <c r="A59" s="20"/>
      <c r="B59" s="20"/>
      <c r="C59" s="48"/>
      <c r="D59" s="50"/>
      <c r="E59" s="51"/>
      <c r="F59" s="51"/>
      <c r="G59" s="51"/>
      <c r="H59" s="51"/>
      <c r="I59" s="51"/>
      <c r="J59" s="51"/>
    </row>
    <row r="60" spans="1:10" ht="15" customHeight="1" x14ac:dyDescent="0.15">
      <c r="A60" s="23"/>
      <c r="B60" s="23"/>
      <c r="E60" s="51"/>
      <c r="F60" s="51"/>
      <c r="G60" s="51"/>
      <c r="H60" s="51"/>
      <c r="I60" s="51"/>
      <c r="J60" s="51"/>
    </row>
    <row r="61" spans="1:10" ht="15" customHeight="1" x14ac:dyDescent="0.15">
      <c r="A61" s="23"/>
      <c r="B61" s="23"/>
      <c r="C61" s="48"/>
      <c r="D61" s="48"/>
      <c r="E61" s="51"/>
      <c r="F61" s="51"/>
      <c r="G61" s="51"/>
      <c r="H61" s="51"/>
      <c r="I61" s="51"/>
      <c r="J61" s="51"/>
    </row>
    <row r="62" spans="1:10" ht="15" customHeight="1" x14ac:dyDescent="0.15">
      <c r="A62" s="23"/>
      <c r="B62" s="23"/>
    </row>
    <row r="63" spans="1:10" ht="15" customHeight="1" x14ac:dyDescent="0.15"/>
  </sheetData>
  <mergeCells count="43">
    <mergeCell ref="N5:O5"/>
    <mergeCell ref="A26:B30"/>
    <mergeCell ref="C6:C7"/>
    <mergeCell ref="D6:G6"/>
    <mergeCell ref="E20:G20"/>
    <mergeCell ref="D7:E7"/>
    <mergeCell ref="A6:B7"/>
    <mergeCell ref="A8:B9"/>
    <mergeCell ref="A11:B15"/>
    <mergeCell ref="A17:B20"/>
    <mergeCell ref="A22:B24"/>
    <mergeCell ref="J2:K2"/>
    <mergeCell ref="R3:S3"/>
    <mergeCell ref="R4:S4"/>
    <mergeCell ref="J3:K3"/>
    <mergeCell ref="I20:K20"/>
    <mergeCell ref="M20:O20"/>
    <mergeCell ref="Q20:S20"/>
    <mergeCell ref="L7:M7"/>
    <mergeCell ref="R5:S5"/>
    <mergeCell ref="L6:O6"/>
    <mergeCell ref="P6:S6"/>
    <mergeCell ref="H5:K5"/>
    <mergeCell ref="C4:K4"/>
    <mergeCell ref="C5:F5"/>
    <mergeCell ref="H6:K6"/>
    <mergeCell ref="P5:Q5"/>
    <mergeCell ref="Q1:S1"/>
    <mergeCell ref="R2:S2"/>
    <mergeCell ref="E40:J40"/>
    <mergeCell ref="C2:H2"/>
    <mergeCell ref="C3:H3"/>
    <mergeCell ref="P2:Q2"/>
    <mergeCell ref="L3:O4"/>
    <mergeCell ref="P3:Q3"/>
    <mergeCell ref="P4:Q4"/>
    <mergeCell ref="H7:I7"/>
    <mergeCell ref="P7:Q7"/>
    <mergeCell ref="L5:M5"/>
    <mergeCell ref="L2:O2"/>
    <mergeCell ref="Q30:S30"/>
    <mergeCell ref="I30:K30"/>
    <mergeCell ref="M30:O30"/>
  </mergeCells>
  <phoneticPr fontId="2"/>
  <dataValidations count="1">
    <dataValidation type="decimal" allowBlank="1" showErrorMessage="1" errorTitle="ｴﾗｰ" error="販売店持ち部数内の枚数を入力してください。" sqref="G8:G9 K26 O8 S22 O22 K22:K23 G17:G19 K11:K12 G11:G15 G26:G29 O24 G22:G24" xr:uid="{00000000-0002-0000-0600-000000000000}">
      <formula1>0</formula1>
      <formula2>F8</formula2>
    </dataValidation>
  </dataValidations>
  <printOptions horizontalCentered="1"/>
  <pageMargins left="0.23622047244094491" right="0.23622047244094491" top="0.59055118110236227" bottom="0.31496062992125984" header="0.59055118110236227" footer="0.31496062992125984"/>
  <pageSetup paperSize="9" scale="91" orientation="landscape" r:id="rId1"/>
  <headerFooter alignWithMargins="0">
    <oddHeader>&amp;C新聞折込広告部数表・申込書</oddHeader>
    <oddFooter>&amp;C（６）&amp;R&amp;8株式会社さきがけ折込センター
TEL018-889-8230
FAX018-829-1600</oddFooter>
  </headerFooter>
  <rowBreaks count="1" manualBreakCount="1">
    <brk id="40" max="17" man="1"/>
  </rowBreaks>
  <ignoredErrors>
    <ignoredError sqref="R31:S31 R25:S25 N25:O25 N16:O16 N10:O10 J16:K16 J25:K25 J31:K31 G25 G21 G10 G16 B10:C10 B16:C16 B21:C21 B31:C31 R3" emptyCellReferenc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43"/>
  <sheetViews>
    <sheetView showGridLines="0" showZeros="0" view="pageBreakPreview" zoomScale="90" zoomScaleNormal="100" zoomScaleSheetLayoutView="90" workbookViewId="0">
      <selection activeCell="K22" sqref="K22"/>
    </sheetView>
  </sheetViews>
  <sheetFormatPr defaultRowHeight="13.5" x14ac:dyDescent="0.15"/>
  <cols>
    <col min="1" max="1" width="5.125" style="5" customWidth="1"/>
    <col min="2" max="2" width="6.375" style="5" customWidth="1"/>
    <col min="3" max="3" width="7" style="5" customWidth="1"/>
    <col min="4" max="4" width="3.125" style="5" customWidth="1"/>
    <col min="5" max="5" width="13.125" style="5" customWidth="1"/>
    <col min="6" max="6" width="8.625" style="5" customWidth="1"/>
    <col min="7" max="7" width="10.625" style="5" customWidth="1"/>
    <col min="8" max="8" width="3.125" style="5" customWidth="1"/>
    <col min="9" max="9" width="12.875" style="5" customWidth="1"/>
    <col min="10" max="10" width="8.625" style="5" customWidth="1"/>
    <col min="11" max="11" width="10.625" style="5" customWidth="1"/>
    <col min="12" max="12" width="3.125" style="5" customWidth="1"/>
    <col min="13" max="13" width="12.875" style="5" customWidth="1"/>
    <col min="14" max="14" width="8.625" style="5" customWidth="1"/>
    <col min="15" max="15" width="10.625" style="5" customWidth="1"/>
    <col min="16" max="16" width="3.125" style="5" customWidth="1"/>
    <col min="17" max="17" width="12.875" style="5" customWidth="1"/>
    <col min="18" max="18" width="8.625" style="5" customWidth="1"/>
    <col min="19" max="19" width="10.625" style="5" customWidth="1"/>
    <col min="20" max="16384" width="9" style="5"/>
  </cols>
  <sheetData>
    <row r="1" spans="1:19" ht="22.5" customHeight="1" x14ac:dyDescent="0.15">
      <c r="A1" s="9" t="s">
        <v>6</v>
      </c>
      <c r="B1" s="9"/>
      <c r="C1" s="9"/>
      <c r="D1" s="9"/>
      <c r="G1" s="14"/>
      <c r="H1" s="14"/>
      <c r="I1" s="14"/>
      <c r="J1" s="14"/>
      <c r="K1" s="14"/>
      <c r="L1" s="14"/>
      <c r="M1" s="14"/>
      <c r="N1" s="14"/>
      <c r="O1" s="14"/>
      <c r="P1" s="20"/>
      <c r="Q1" s="726" t="s">
        <v>564</v>
      </c>
      <c r="R1" s="727"/>
      <c r="S1" s="727"/>
    </row>
    <row r="2" spans="1:19" s="111" customFormat="1" ht="22.5" customHeight="1" x14ac:dyDescent="0.15">
      <c r="A2" s="7" t="s">
        <v>15</v>
      </c>
      <c r="B2" s="333"/>
      <c r="C2" s="784">
        <f>秋田市!B2</f>
        <v>0</v>
      </c>
      <c r="D2" s="784"/>
      <c r="E2" s="784"/>
      <c r="F2" s="784"/>
      <c r="G2" s="784"/>
      <c r="H2" s="784"/>
      <c r="I2" s="192" t="s">
        <v>141</v>
      </c>
      <c r="J2" s="784">
        <f>秋田市!H2</f>
        <v>0</v>
      </c>
      <c r="K2" s="829"/>
      <c r="L2" s="732" t="s">
        <v>103</v>
      </c>
      <c r="M2" s="799"/>
      <c r="N2" s="799"/>
      <c r="O2" s="800"/>
      <c r="P2" s="735" t="s">
        <v>106</v>
      </c>
      <c r="Q2" s="736"/>
      <c r="R2" s="729">
        <f>S32</f>
        <v>0</v>
      </c>
      <c r="S2" s="729"/>
    </row>
    <row r="3" spans="1:19" s="111" customFormat="1" ht="22.5" customHeight="1" x14ac:dyDescent="0.15">
      <c r="A3" s="15" t="s">
        <v>16</v>
      </c>
      <c r="B3" s="335"/>
      <c r="C3" s="785">
        <f>秋田市!B3</f>
        <v>0</v>
      </c>
      <c r="D3" s="785"/>
      <c r="E3" s="785"/>
      <c r="F3" s="785"/>
      <c r="G3" s="785"/>
      <c r="H3" s="785"/>
      <c r="I3" s="193" t="s">
        <v>141</v>
      </c>
      <c r="J3" s="785">
        <f>秋田市!H3</f>
        <v>0</v>
      </c>
      <c r="K3" s="830"/>
      <c r="L3" s="786">
        <f>秋田市!J3</f>
        <v>0</v>
      </c>
      <c r="M3" s="787"/>
      <c r="N3" s="787"/>
      <c r="O3" s="788"/>
      <c r="P3" s="792" t="s">
        <v>107</v>
      </c>
      <c r="Q3" s="793"/>
      <c r="R3" s="738">
        <f>SUM(秋田市:大館!P2:S2)</f>
        <v>0</v>
      </c>
      <c r="S3" s="738"/>
    </row>
    <row r="4" spans="1:19" s="111" customFormat="1" ht="22.5" customHeight="1" x14ac:dyDescent="0.15">
      <c r="A4" s="15" t="s">
        <v>17</v>
      </c>
      <c r="B4" s="335"/>
      <c r="C4" s="785">
        <f>秋田市!B4</f>
        <v>0</v>
      </c>
      <c r="D4" s="814"/>
      <c r="E4" s="814"/>
      <c r="F4" s="814"/>
      <c r="G4" s="814"/>
      <c r="H4" s="814"/>
      <c r="I4" s="814"/>
      <c r="J4" s="814"/>
      <c r="K4" s="815"/>
      <c r="L4" s="789"/>
      <c r="M4" s="790"/>
      <c r="N4" s="790"/>
      <c r="O4" s="791"/>
      <c r="P4" s="794" t="s">
        <v>121</v>
      </c>
      <c r="Q4" s="795"/>
      <c r="R4" s="740">
        <f>秋田市!P4</f>
        <v>0</v>
      </c>
      <c r="S4" s="740"/>
    </row>
    <row r="5" spans="1:19" s="111" customFormat="1" ht="22.5" customHeight="1" x14ac:dyDescent="0.15">
      <c r="A5" s="16" t="s">
        <v>18</v>
      </c>
      <c r="B5" s="334"/>
      <c r="C5" s="811">
        <f>秋田市!B5</f>
        <v>0</v>
      </c>
      <c r="D5" s="812"/>
      <c r="E5" s="812"/>
      <c r="F5" s="812"/>
      <c r="G5" s="17" t="s">
        <v>19</v>
      </c>
      <c r="H5" s="811">
        <f>秋田市!F5</f>
        <v>0</v>
      </c>
      <c r="I5" s="812"/>
      <c r="J5" s="812"/>
      <c r="K5" s="813"/>
      <c r="L5" s="832" t="s">
        <v>104</v>
      </c>
      <c r="M5" s="798"/>
      <c r="N5" s="817">
        <f>秋田市!L5</f>
        <v>0</v>
      </c>
      <c r="O5" s="818"/>
      <c r="P5" s="831" t="s">
        <v>105</v>
      </c>
      <c r="Q5" s="816"/>
      <c r="R5" s="808"/>
      <c r="S5" s="809"/>
    </row>
    <row r="6" spans="1:19" s="112" customFormat="1" ht="14.25" customHeight="1" x14ac:dyDescent="0.15">
      <c r="A6" s="825" t="s">
        <v>222</v>
      </c>
      <c r="B6" s="842"/>
      <c r="C6" s="851" t="s">
        <v>3</v>
      </c>
      <c r="D6" s="835" t="s">
        <v>33</v>
      </c>
      <c r="E6" s="836"/>
      <c r="F6" s="836"/>
      <c r="G6" s="850"/>
      <c r="H6" s="835" t="s">
        <v>21</v>
      </c>
      <c r="I6" s="836"/>
      <c r="J6" s="836"/>
      <c r="K6" s="837"/>
      <c r="L6" s="848" t="s">
        <v>22</v>
      </c>
      <c r="M6" s="836"/>
      <c r="N6" s="836"/>
      <c r="O6" s="837"/>
      <c r="P6" s="835" t="s">
        <v>23</v>
      </c>
      <c r="Q6" s="836"/>
      <c r="R6" s="836"/>
      <c r="S6" s="837"/>
    </row>
    <row r="7" spans="1:19" s="112" customFormat="1" ht="14.25" customHeight="1" x14ac:dyDescent="0.15">
      <c r="A7" s="843"/>
      <c r="B7" s="844"/>
      <c r="C7" s="852"/>
      <c r="D7" s="833" t="s">
        <v>123</v>
      </c>
      <c r="E7" s="834"/>
      <c r="F7" s="381" t="s">
        <v>45</v>
      </c>
      <c r="G7" s="540" t="s">
        <v>25</v>
      </c>
      <c r="H7" s="833" t="s">
        <v>24</v>
      </c>
      <c r="I7" s="834"/>
      <c r="J7" s="381" t="s">
        <v>45</v>
      </c>
      <c r="K7" s="382" t="s">
        <v>25</v>
      </c>
      <c r="L7" s="849" t="s">
        <v>24</v>
      </c>
      <c r="M7" s="834"/>
      <c r="N7" s="381" t="s">
        <v>45</v>
      </c>
      <c r="O7" s="382" t="s">
        <v>25</v>
      </c>
      <c r="P7" s="833" t="s">
        <v>24</v>
      </c>
      <c r="Q7" s="834"/>
      <c r="R7" s="381" t="s">
        <v>45</v>
      </c>
      <c r="S7" s="382" t="s">
        <v>25</v>
      </c>
    </row>
    <row r="8" spans="1:19" s="112" customFormat="1" ht="14.25" customHeight="1" x14ac:dyDescent="0.15">
      <c r="A8" s="819" t="s">
        <v>43</v>
      </c>
      <c r="B8" s="820"/>
      <c r="C8" s="383"/>
      <c r="D8" s="29"/>
      <c r="E8" s="185" t="s">
        <v>526</v>
      </c>
      <c r="F8" s="608">
        <v>2590</v>
      </c>
      <c r="G8" s="370"/>
      <c r="H8" s="434"/>
      <c r="I8" s="56"/>
      <c r="J8" s="435"/>
      <c r="K8" s="253"/>
      <c r="L8" s="181" t="s">
        <v>143</v>
      </c>
      <c r="M8" s="185" t="s">
        <v>248</v>
      </c>
      <c r="N8" s="608">
        <v>3190</v>
      </c>
      <c r="O8" s="194"/>
      <c r="P8" s="176" t="s">
        <v>440</v>
      </c>
      <c r="Q8" s="184" t="s">
        <v>283</v>
      </c>
      <c r="R8" s="612">
        <v>100</v>
      </c>
      <c r="S8" s="194"/>
    </row>
    <row r="9" spans="1:19" s="112" customFormat="1" ht="14.25" customHeight="1" x14ac:dyDescent="0.15">
      <c r="A9" s="821"/>
      <c r="B9" s="822"/>
      <c r="C9" s="384"/>
      <c r="D9" s="176"/>
      <c r="E9" s="184" t="s">
        <v>527</v>
      </c>
      <c r="F9" s="612">
        <v>2300</v>
      </c>
      <c r="G9" s="370"/>
      <c r="H9" s="277"/>
      <c r="I9" s="388"/>
      <c r="J9" s="389"/>
      <c r="K9" s="279"/>
      <c r="L9" s="541" t="s">
        <v>354</v>
      </c>
      <c r="M9" s="198" t="s">
        <v>249</v>
      </c>
      <c r="N9" s="616">
        <v>180</v>
      </c>
      <c r="O9" s="194"/>
      <c r="S9" s="656"/>
    </row>
    <row r="10" spans="1:19" s="112" customFormat="1" ht="14.25" customHeight="1" x14ac:dyDescent="0.15">
      <c r="A10" s="821"/>
      <c r="B10" s="822"/>
      <c r="C10" s="384"/>
      <c r="D10" s="176" t="s">
        <v>316</v>
      </c>
      <c r="E10" s="184" t="s">
        <v>528</v>
      </c>
      <c r="F10" s="612">
        <v>1560</v>
      </c>
      <c r="G10" s="370"/>
      <c r="H10" s="277"/>
      <c r="I10" s="388"/>
      <c r="J10" s="389"/>
      <c r="K10" s="279"/>
      <c r="L10" s="269"/>
      <c r="M10" s="386"/>
      <c r="N10" s="387"/>
      <c r="O10" s="270"/>
      <c r="P10" s="277"/>
      <c r="Q10" s="388"/>
      <c r="R10" s="389"/>
      <c r="S10" s="279"/>
    </row>
    <row r="11" spans="1:19" s="112" customFormat="1" ht="14.25" customHeight="1" x14ac:dyDescent="0.15">
      <c r="A11" s="821"/>
      <c r="B11" s="822"/>
      <c r="C11" s="384"/>
      <c r="D11" s="176" t="s">
        <v>317</v>
      </c>
      <c r="E11" s="184" t="s">
        <v>548</v>
      </c>
      <c r="F11" s="612">
        <v>2300</v>
      </c>
      <c r="G11" s="370"/>
      <c r="H11" s="277"/>
      <c r="I11" s="388"/>
      <c r="J11" s="389"/>
      <c r="K11" s="279"/>
      <c r="L11" s="271"/>
      <c r="M11" s="390"/>
      <c r="N11" s="391"/>
      <c r="O11" s="272"/>
      <c r="P11" s="277"/>
      <c r="Q11" s="388"/>
      <c r="R11" s="389"/>
      <c r="S11" s="279"/>
    </row>
    <row r="12" spans="1:19" s="112" customFormat="1" ht="14.25" customHeight="1" x14ac:dyDescent="0.15">
      <c r="A12" s="821"/>
      <c r="B12" s="822"/>
      <c r="C12" s="146" t="s">
        <v>61</v>
      </c>
      <c r="D12" s="176" t="s">
        <v>318</v>
      </c>
      <c r="E12" s="184" t="s">
        <v>355</v>
      </c>
      <c r="F12" s="612">
        <v>1910</v>
      </c>
      <c r="G12" s="370"/>
      <c r="H12" s="434"/>
      <c r="I12" s="56"/>
      <c r="J12" s="435"/>
      <c r="K12" s="253"/>
      <c r="L12" s="542" t="s">
        <v>437</v>
      </c>
      <c r="M12" s="191" t="s">
        <v>442</v>
      </c>
      <c r="N12" s="614">
        <v>470</v>
      </c>
      <c r="O12" s="194"/>
      <c r="P12" s="277"/>
      <c r="Q12" s="388"/>
      <c r="R12" s="392"/>
      <c r="S12" s="253"/>
    </row>
    <row r="13" spans="1:19" s="112" customFormat="1" ht="14.25" customHeight="1" x14ac:dyDescent="0.15">
      <c r="A13" s="821"/>
      <c r="B13" s="822"/>
      <c r="C13" s="146" t="s">
        <v>62</v>
      </c>
      <c r="D13" s="176" t="s">
        <v>319</v>
      </c>
      <c r="E13" s="184" t="s">
        <v>549</v>
      </c>
      <c r="F13" s="612">
        <v>3230</v>
      </c>
      <c r="G13" s="370"/>
      <c r="H13" s="434"/>
      <c r="I13" s="167"/>
      <c r="J13" s="435"/>
      <c r="K13" s="253"/>
      <c r="L13" s="182" t="s">
        <v>438</v>
      </c>
      <c r="M13" s="385" t="s">
        <v>7</v>
      </c>
      <c r="N13" s="612">
        <v>690</v>
      </c>
      <c r="O13" s="194"/>
      <c r="P13" s="277"/>
      <c r="Q13" s="388"/>
      <c r="R13" s="392"/>
      <c r="S13" s="253"/>
    </row>
    <row r="14" spans="1:19" s="112" customFormat="1" ht="14.25" customHeight="1" x14ac:dyDescent="0.15">
      <c r="A14" s="821"/>
      <c r="B14" s="822"/>
      <c r="C14" s="146" t="s">
        <v>63</v>
      </c>
      <c r="D14" s="176"/>
      <c r="E14" s="184" t="s">
        <v>458</v>
      </c>
      <c r="F14" s="612">
        <v>800</v>
      </c>
      <c r="G14" s="370"/>
      <c r="H14" s="277"/>
      <c r="I14" s="388"/>
      <c r="J14" s="389"/>
      <c r="K14" s="279"/>
      <c r="L14" s="274"/>
      <c r="M14" s="393"/>
      <c r="N14" s="394"/>
      <c r="O14" s="276"/>
      <c r="P14" s="277"/>
      <c r="Q14" s="388"/>
      <c r="R14" s="389"/>
      <c r="S14" s="279"/>
    </row>
    <row r="15" spans="1:19" s="112" customFormat="1" ht="14.25" customHeight="1" x14ac:dyDescent="0.15">
      <c r="A15" s="821"/>
      <c r="B15" s="822"/>
      <c r="C15" s="146" t="s">
        <v>64</v>
      </c>
      <c r="D15" s="176" t="s">
        <v>320</v>
      </c>
      <c r="E15" s="184" t="s">
        <v>240</v>
      </c>
      <c r="F15" s="612">
        <v>2060</v>
      </c>
      <c r="G15" s="370"/>
      <c r="H15" s="273"/>
      <c r="I15" s="388"/>
      <c r="J15" s="389"/>
      <c r="K15" s="279"/>
      <c r="L15" s="542" t="s">
        <v>439</v>
      </c>
      <c r="M15" s="184" t="s">
        <v>250</v>
      </c>
      <c r="N15" s="612">
        <v>340</v>
      </c>
      <c r="O15" s="194"/>
      <c r="P15" s="255"/>
      <c r="Q15" s="388"/>
      <c r="R15" s="389"/>
      <c r="S15" s="279"/>
    </row>
    <row r="16" spans="1:19" s="112" customFormat="1" ht="14.25" customHeight="1" x14ac:dyDescent="0.15">
      <c r="A16" s="821"/>
      <c r="B16" s="822"/>
      <c r="C16" s="146" t="s">
        <v>65</v>
      </c>
      <c r="D16" s="176"/>
      <c r="E16" s="184" t="s">
        <v>241</v>
      </c>
      <c r="F16" s="612">
        <v>1620</v>
      </c>
      <c r="G16" s="370"/>
      <c r="H16" s="176" t="s">
        <v>352</v>
      </c>
      <c r="I16" s="184" t="s">
        <v>246</v>
      </c>
      <c r="J16" s="612">
        <v>60</v>
      </c>
      <c r="K16" s="194"/>
      <c r="L16" s="182"/>
      <c r="M16" s="184" t="s">
        <v>251</v>
      </c>
      <c r="N16" s="612">
        <v>210</v>
      </c>
      <c r="O16" s="194"/>
      <c r="P16" s="255"/>
      <c r="Q16" s="388"/>
      <c r="R16" s="389"/>
      <c r="S16" s="279"/>
    </row>
    <row r="17" spans="1:19" s="112" customFormat="1" ht="14.25" customHeight="1" x14ac:dyDescent="0.15">
      <c r="A17" s="821"/>
      <c r="B17" s="822"/>
      <c r="C17" s="378" t="s">
        <v>66</v>
      </c>
      <c r="D17" s="176" t="s">
        <v>321</v>
      </c>
      <c r="E17" s="184" t="s">
        <v>356</v>
      </c>
      <c r="F17" s="612">
        <v>1680</v>
      </c>
      <c r="G17" s="370"/>
      <c r="H17" s="275"/>
      <c r="I17" s="390"/>
      <c r="J17" s="391"/>
      <c r="K17" s="280"/>
      <c r="L17" s="543"/>
      <c r="M17" s="361"/>
      <c r="N17" s="395"/>
      <c r="O17" s="362"/>
      <c r="P17" s="256"/>
      <c r="Q17" s="390"/>
      <c r="R17" s="391"/>
      <c r="S17" s="280"/>
    </row>
    <row r="18" spans="1:19" s="112" customFormat="1" ht="14.25" customHeight="1" x14ac:dyDescent="0.15">
      <c r="A18" s="102" t="s">
        <v>137</v>
      </c>
      <c r="B18" s="342">
        <f>SUM(F18,J18,N18,R18)</f>
        <v>25290</v>
      </c>
      <c r="C18" s="351">
        <f>SUM(G18,K18,O18,S18)</f>
        <v>0</v>
      </c>
      <c r="D18" s="166"/>
      <c r="E18" s="396" t="s">
        <v>46</v>
      </c>
      <c r="F18" s="397">
        <f>SUM(F8:F17)</f>
        <v>20050</v>
      </c>
      <c r="G18" s="533">
        <f>SUM(G8:G17)</f>
        <v>0</v>
      </c>
      <c r="H18" s="183"/>
      <c r="I18" s="398" t="s">
        <v>46</v>
      </c>
      <c r="J18" s="397">
        <f>SUM(J8:J17)</f>
        <v>60</v>
      </c>
      <c r="K18" s="97">
        <f>SUM(K8:K17)</f>
        <v>0</v>
      </c>
      <c r="L18" s="544"/>
      <c r="M18" s="396" t="s">
        <v>46</v>
      </c>
      <c r="N18" s="397">
        <f>SUM(N8:N17)</f>
        <v>5080</v>
      </c>
      <c r="O18" s="145">
        <f>SUM(O8:O17)</f>
        <v>0</v>
      </c>
      <c r="P18" s="79"/>
      <c r="Q18" s="398" t="s">
        <v>46</v>
      </c>
      <c r="R18" s="397">
        <f>SUM(R8:R17)</f>
        <v>100</v>
      </c>
      <c r="S18" s="97">
        <f>SUM(S8:S17)</f>
        <v>0</v>
      </c>
    </row>
    <row r="19" spans="1:19" s="112" customFormat="1" ht="14.25" customHeight="1" x14ac:dyDescent="0.15">
      <c r="A19" s="819" t="s">
        <v>42</v>
      </c>
      <c r="B19" s="820"/>
      <c r="C19" s="147"/>
      <c r="D19" s="29"/>
      <c r="E19" s="185" t="s">
        <v>419</v>
      </c>
      <c r="F19" s="608">
        <v>1310</v>
      </c>
      <c r="G19" s="194"/>
      <c r="H19" s="178"/>
      <c r="I19" s="185" t="s">
        <v>247</v>
      </c>
      <c r="J19" s="608">
        <v>650</v>
      </c>
      <c r="K19" s="194"/>
      <c r="L19" s="31"/>
      <c r="M19" s="185" t="s">
        <v>383</v>
      </c>
      <c r="N19" s="608">
        <v>1360</v>
      </c>
      <c r="O19" s="194"/>
      <c r="P19" s="32"/>
      <c r="Q19" s="184" t="s">
        <v>284</v>
      </c>
      <c r="R19" s="612">
        <v>110</v>
      </c>
      <c r="S19" s="194"/>
    </row>
    <row r="20" spans="1:19" s="112" customFormat="1" ht="14.25" customHeight="1" x14ac:dyDescent="0.15">
      <c r="A20" s="821"/>
      <c r="B20" s="822"/>
      <c r="C20" s="148"/>
      <c r="D20" s="30"/>
      <c r="E20" s="184" t="s">
        <v>420</v>
      </c>
      <c r="F20" s="612">
        <v>1610</v>
      </c>
      <c r="G20" s="194"/>
      <c r="H20" s="283"/>
      <c r="I20" s="386"/>
      <c r="J20" s="387"/>
      <c r="K20" s="399"/>
      <c r="L20" s="33"/>
      <c r="M20" s="400"/>
      <c r="N20" s="401"/>
      <c r="O20" s="113"/>
      <c r="P20" s="524"/>
      <c r="S20" s="526"/>
    </row>
    <row r="21" spans="1:19" s="112" customFormat="1" ht="14.25" customHeight="1" x14ac:dyDescent="0.15">
      <c r="A21" s="821"/>
      <c r="B21" s="822"/>
      <c r="C21" s="148"/>
      <c r="D21" s="30"/>
      <c r="E21" s="184" t="s">
        <v>421</v>
      </c>
      <c r="F21" s="612">
        <v>1740</v>
      </c>
      <c r="G21" s="194"/>
      <c r="H21" s="284"/>
      <c r="I21" s="388"/>
      <c r="J21" s="389"/>
      <c r="K21" s="392"/>
      <c r="L21" s="34"/>
      <c r="M21" s="402"/>
      <c r="N21" s="403"/>
      <c r="O21" s="98"/>
      <c r="P21" s="240"/>
      <c r="Q21" s="388"/>
      <c r="R21" s="407"/>
      <c r="S21" s="234"/>
    </row>
    <row r="22" spans="1:19" s="112" customFormat="1" ht="14.25" customHeight="1" x14ac:dyDescent="0.15">
      <c r="A22" s="821"/>
      <c r="B22" s="822"/>
      <c r="C22" s="148"/>
      <c r="D22" s="30"/>
      <c r="E22" s="184" t="s">
        <v>443</v>
      </c>
      <c r="F22" s="612">
        <v>1050</v>
      </c>
      <c r="G22" s="194"/>
      <c r="H22" s="284"/>
      <c r="I22" s="388"/>
      <c r="J22" s="389"/>
      <c r="K22" s="392"/>
      <c r="L22" s="35"/>
      <c r="M22" s="405"/>
      <c r="N22" s="406"/>
      <c r="O22" s="114"/>
      <c r="P22" s="240"/>
      <c r="Q22" s="56"/>
      <c r="R22" s="435"/>
      <c r="S22" s="253"/>
    </row>
    <row r="23" spans="1:19" s="112" customFormat="1" ht="14.25" customHeight="1" x14ac:dyDescent="0.15">
      <c r="A23" s="821"/>
      <c r="B23" s="822"/>
      <c r="C23" s="847" t="s">
        <v>76</v>
      </c>
      <c r="D23" s="30"/>
      <c r="E23" s="184" t="s">
        <v>431</v>
      </c>
      <c r="F23" s="612">
        <v>280</v>
      </c>
      <c r="G23" s="194"/>
      <c r="H23" s="284"/>
      <c r="I23" s="388"/>
      <c r="J23" s="389"/>
      <c r="K23" s="392"/>
      <c r="L23" s="32"/>
      <c r="M23" s="184" t="s">
        <v>323</v>
      </c>
      <c r="N23" s="612">
        <v>110</v>
      </c>
      <c r="O23" s="194"/>
      <c r="P23" s="240"/>
      <c r="Q23" s="388"/>
      <c r="R23" s="389"/>
      <c r="S23" s="279"/>
    </row>
    <row r="24" spans="1:19" s="112" customFormat="1" ht="14.25" customHeight="1" x14ac:dyDescent="0.15">
      <c r="A24" s="821"/>
      <c r="B24" s="822"/>
      <c r="C24" s="847"/>
      <c r="D24" s="30"/>
      <c r="E24" s="184" t="s">
        <v>242</v>
      </c>
      <c r="F24" s="612">
        <v>1240</v>
      </c>
      <c r="G24" s="194"/>
      <c r="H24" s="284"/>
      <c r="I24" s="388"/>
      <c r="J24" s="389"/>
      <c r="K24" s="392"/>
      <c r="L24" s="32"/>
      <c r="M24" s="184" t="s">
        <v>252</v>
      </c>
      <c r="N24" s="612">
        <v>150</v>
      </c>
      <c r="O24" s="194"/>
      <c r="P24" s="247"/>
      <c r="Q24" s="390"/>
      <c r="R24" s="391"/>
      <c r="S24" s="280"/>
    </row>
    <row r="25" spans="1:19" s="112" customFormat="1" ht="14.25" customHeight="1" x14ac:dyDescent="0.15">
      <c r="A25" s="821"/>
      <c r="B25" s="822"/>
      <c r="C25" s="845" t="s">
        <v>77</v>
      </c>
      <c r="D25" s="30"/>
      <c r="E25" s="184" t="s">
        <v>243</v>
      </c>
      <c r="F25" s="612">
        <v>1370</v>
      </c>
      <c r="G25" s="194"/>
      <c r="H25" s="284"/>
      <c r="I25" s="388"/>
      <c r="J25" s="389"/>
      <c r="K25" s="392"/>
      <c r="L25" s="32"/>
      <c r="M25" s="184" t="s">
        <v>253</v>
      </c>
      <c r="N25" s="612">
        <v>440</v>
      </c>
      <c r="O25" s="194"/>
      <c r="P25" s="32"/>
      <c r="Q25" s="184" t="s">
        <v>285</v>
      </c>
      <c r="R25" s="612">
        <v>30</v>
      </c>
      <c r="S25" s="194"/>
    </row>
    <row r="26" spans="1:19" s="112" customFormat="1" ht="14.25" customHeight="1" x14ac:dyDescent="0.15">
      <c r="A26" s="821"/>
      <c r="B26" s="822"/>
      <c r="C26" s="846"/>
      <c r="D26" s="176" t="s">
        <v>322</v>
      </c>
      <c r="E26" s="184" t="s">
        <v>244</v>
      </c>
      <c r="F26" s="612">
        <v>800</v>
      </c>
      <c r="G26" s="194"/>
      <c r="H26" s="246"/>
      <c r="I26" s="390"/>
      <c r="J26" s="391"/>
      <c r="K26" s="408"/>
      <c r="L26" s="149"/>
      <c r="M26" s="409"/>
      <c r="N26" s="410"/>
      <c r="O26" s="110"/>
      <c r="P26" s="32"/>
      <c r="Q26" s="184" t="s">
        <v>286</v>
      </c>
      <c r="R26" s="612">
        <v>50</v>
      </c>
      <c r="S26" s="194"/>
    </row>
    <row r="27" spans="1:19" s="112" customFormat="1" ht="14.25" customHeight="1" x14ac:dyDescent="0.15">
      <c r="A27" s="102" t="s">
        <v>137</v>
      </c>
      <c r="B27" s="342">
        <f>SUM(F27,J27,N27,R27)</f>
        <v>12300</v>
      </c>
      <c r="C27" s="351">
        <f>SUM(G27,K27,O27,S27)</f>
        <v>0</v>
      </c>
      <c r="D27" s="166"/>
      <c r="E27" s="396" t="s">
        <v>46</v>
      </c>
      <c r="F27" s="397">
        <f>SUM(F19:F26)</f>
        <v>9400</v>
      </c>
      <c r="G27" s="95">
        <f>SUM(G19:G26)</f>
        <v>0</v>
      </c>
      <c r="H27" s="67"/>
      <c r="I27" s="398" t="s">
        <v>46</v>
      </c>
      <c r="J27" s="397">
        <f>SUM(J19:J26)</f>
        <v>650</v>
      </c>
      <c r="K27" s="144">
        <f>SUM(K19)</f>
        <v>0</v>
      </c>
      <c r="L27" s="34"/>
      <c r="M27" s="547" t="s">
        <v>46</v>
      </c>
      <c r="N27" s="456">
        <f>SUM(N19:N26)</f>
        <v>2060</v>
      </c>
      <c r="O27" s="496">
        <f>SUM(O19:O26)</f>
        <v>0</v>
      </c>
      <c r="P27" s="37"/>
      <c r="Q27" s="398" t="s">
        <v>46</v>
      </c>
      <c r="R27" s="411">
        <f>SUM(R19:R26)</f>
        <v>190</v>
      </c>
      <c r="S27" s="97">
        <f>SUM(S19:S26)</f>
        <v>0</v>
      </c>
    </row>
    <row r="28" spans="1:19" s="112" customFormat="1" ht="14.25" customHeight="1" x14ac:dyDescent="0.15">
      <c r="A28" s="819" t="s">
        <v>111</v>
      </c>
      <c r="B28" s="820"/>
      <c r="C28" s="841" t="s">
        <v>48</v>
      </c>
      <c r="D28" s="29"/>
      <c r="E28" s="185" t="s">
        <v>245</v>
      </c>
      <c r="F28" s="608">
        <v>640</v>
      </c>
      <c r="G28" s="194"/>
      <c r="H28" s="245"/>
      <c r="I28" s="412"/>
      <c r="J28" s="413"/>
      <c r="K28" s="414"/>
      <c r="L28" s="379"/>
      <c r="M28" s="372"/>
      <c r="N28" s="549"/>
      <c r="O28" s="252"/>
      <c r="P28" s="245"/>
      <c r="Q28" s="415"/>
      <c r="R28" s="413"/>
      <c r="S28" s="416"/>
    </row>
    <row r="29" spans="1:19" s="112" customFormat="1" ht="14.25" customHeight="1" x14ac:dyDescent="0.15">
      <c r="A29" s="821"/>
      <c r="B29" s="822"/>
      <c r="C29" s="807"/>
      <c r="D29" s="30"/>
      <c r="E29" s="385" t="s">
        <v>4</v>
      </c>
      <c r="F29" s="612">
        <v>2180</v>
      </c>
      <c r="G29" s="194"/>
      <c r="H29" s="246"/>
      <c r="I29" s="390"/>
      <c r="J29" s="391"/>
      <c r="K29" s="408"/>
      <c r="L29" s="32"/>
      <c r="M29" s="385" t="s">
        <v>5</v>
      </c>
      <c r="N29" s="612">
        <v>800</v>
      </c>
      <c r="O29" s="194"/>
      <c r="P29" s="246"/>
      <c r="Q29" s="417"/>
      <c r="R29" s="391"/>
      <c r="S29" s="418"/>
    </row>
    <row r="30" spans="1:19" s="112" customFormat="1" ht="14.25" customHeight="1" x14ac:dyDescent="0.15">
      <c r="A30" s="821"/>
      <c r="B30" s="822"/>
      <c r="C30" s="377" t="s">
        <v>112</v>
      </c>
      <c r="D30" s="348"/>
      <c r="E30" s="838" t="s">
        <v>8</v>
      </c>
      <c r="F30" s="838"/>
      <c r="G30" s="839"/>
      <c r="H30" s="348"/>
      <c r="I30" s="838" t="s">
        <v>8</v>
      </c>
      <c r="J30" s="838"/>
      <c r="K30" s="838"/>
      <c r="L30" s="348"/>
      <c r="M30" s="838" t="s">
        <v>9</v>
      </c>
      <c r="N30" s="838"/>
      <c r="O30" s="839"/>
      <c r="P30" s="548"/>
      <c r="Q30" s="838" t="s">
        <v>8</v>
      </c>
      <c r="R30" s="838"/>
      <c r="S30" s="839"/>
    </row>
    <row r="31" spans="1:19" s="112" customFormat="1" ht="14.25" customHeight="1" x14ac:dyDescent="0.15">
      <c r="A31" s="102" t="s">
        <v>137</v>
      </c>
      <c r="B31" s="342">
        <f>SUM(F31,J31,N31,R31)</f>
        <v>3620</v>
      </c>
      <c r="C31" s="351">
        <f>SUM(G31,K31,O31,S31)</f>
        <v>0</v>
      </c>
      <c r="D31" s="419"/>
      <c r="E31" s="398" t="s">
        <v>46</v>
      </c>
      <c r="F31" s="420">
        <f>SUM(F28:F29)</f>
        <v>2820</v>
      </c>
      <c r="G31" s="95">
        <f>SUM(G28:G29)</f>
        <v>0</v>
      </c>
      <c r="H31" s="421"/>
      <c r="I31" s="422"/>
      <c r="J31" s="423"/>
      <c r="K31" s="144"/>
      <c r="L31" s="424"/>
      <c r="M31" s="398" t="s">
        <v>46</v>
      </c>
      <c r="N31" s="420">
        <f>SUM(N28:N29)</f>
        <v>800</v>
      </c>
      <c r="O31" s="95">
        <f>SUM(O28:O29)</f>
        <v>0</v>
      </c>
      <c r="P31" s="423"/>
      <c r="Q31" s="422"/>
      <c r="R31" s="423"/>
      <c r="S31" s="97"/>
    </row>
    <row r="32" spans="1:19" ht="14.25" customHeight="1" x14ac:dyDescent="0.15">
      <c r="A32" s="39" t="s">
        <v>110</v>
      </c>
      <c r="B32" s="39"/>
      <c r="C32" s="115"/>
      <c r="D32" s="115"/>
      <c r="E32" s="115"/>
      <c r="F32" s="115"/>
      <c r="G32" s="116"/>
      <c r="H32" s="116"/>
      <c r="I32" s="116"/>
      <c r="J32" s="116"/>
      <c r="K32" s="116"/>
      <c r="L32" s="116"/>
      <c r="M32" s="116"/>
      <c r="N32" s="116"/>
      <c r="O32" s="380"/>
      <c r="P32" s="425"/>
      <c r="Q32" s="339" t="s">
        <v>239</v>
      </c>
      <c r="R32" s="426">
        <f>SUM(B18,B27,B31)</f>
        <v>41210</v>
      </c>
      <c r="S32" s="97">
        <f>G18+K18+O18+S18+G27+K27+O27+S27+G31+O31</f>
        <v>0</v>
      </c>
    </row>
    <row r="33" spans="1:19" ht="12.75" customHeight="1" x14ac:dyDescent="0.15">
      <c r="A33" s="840" t="s">
        <v>127</v>
      </c>
      <c r="B33" s="840"/>
      <c r="C33" s="840"/>
      <c r="D33" s="840"/>
      <c r="E33" s="840"/>
      <c r="F33" s="840"/>
      <c r="G33" s="840"/>
      <c r="H33" s="840"/>
      <c r="I33" s="840"/>
      <c r="J33" s="840"/>
      <c r="K33" s="840"/>
      <c r="L33" s="840"/>
      <c r="M33" s="840"/>
      <c r="N33" s="840"/>
      <c r="O33" s="840"/>
      <c r="P33" s="840"/>
      <c r="Q33" s="840"/>
      <c r="R33" s="840"/>
      <c r="S33" s="840"/>
    </row>
    <row r="34" spans="1:19" s="545" customFormat="1" ht="12.75" customHeight="1" x14ac:dyDescent="0.15">
      <c r="A34" s="38" t="s">
        <v>467</v>
      </c>
      <c r="B34" s="39"/>
      <c r="G34" s="764" t="s">
        <v>558</v>
      </c>
      <c r="H34" s="764"/>
      <c r="I34" s="764"/>
      <c r="J34" s="764"/>
      <c r="K34" s="764"/>
      <c r="L34" s="39" t="s">
        <v>476</v>
      </c>
    </row>
    <row r="35" spans="1:19" s="62" customFormat="1" ht="12.75" customHeight="1" x14ac:dyDescent="0.15">
      <c r="A35" s="38" t="s">
        <v>468</v>
      </c>
      <c r="B35" s="39"/>
      <c r="F35" s="39"/>
      <c r="G35" s="39" t="s">
        <v>559</v>
      </c>
      <c r="L35" s="39" t="s">
        <v>531</v>
      </c>
      <c r="M35" s="545"/>
    </row>
    <row r="36" spans="1:19" s="545" customFormat="1" ht="12.75" customHeight="1" x14ac:dyDescent="0.15">
      <c r="A36" s="38" t="s">
        <v>469</v>
      </c>
      <c r="B36" s="39"/>
      <c r="G36" s="39" t="s">
        <v>560</v>
      </c>
      <c r="L36" s="39"/>
    </row>
    <row r="37" spans="1:19" s="545" customFormat="1" ht="12.75" customHeight="1" x14ac:dyDescent="0.15">
      <c r="A37" s="38" t="s">
        <v>470</v>
      </c>
      <c r="B37" s="39"/>
      <c r="G37" s="39" t="s">
        <v>473</v>
      </c>
      <c r="L37" s="39"/>
    </row>
    <row r="38" spans="1:19" s="545" customFormat="1" ht="12.75" customHeight="1" x14ac:dyDescent="0.15">
      <c r="A38" s="38" t="s">
        <v>471</v>
      </c>
      <c r="B38" s="39"/>
      <c r="G38" s="39" t="s">
        <v>474</v>
      </c>
      <c r="I38" s="39"/>
      <c r="J38" s="39"/>
    </row>
    <row r="39" spans="1:19" s="545" customFormat="1" ht="12.75" customHeight="1" x14ac:dyDescent="0.15">
      <c r="A39" s="38" t="s">
        <v>472</v>
      </c>
      <c r="B39" s="39"/>
      <c r="G39" s="39" t="s">
        <v>475</v>
      </c>
      <c r="I39" s="62"/>
      <c r="J39" s="62"/>
      <c r="L39" s="39"/>
    </row>
    <row r="40" spans="1:19" ht="11.25" customHeight="1" x14ac:dyDescent="0.15">
      <c r="F40" s="380"/>
      <c r="H40" s="380"/>
      <c r="I40" s="380"/>
      <c r="J40" s="380"/>
      <c r="K40" s="380"/>
      <c r="L40" s="38"/>
      <c r="M40" s="380"/>
      <c r="N40" s="380"/>
      <c r="O40" s="380"/>
      <c r="P40" s="380"/>
      <c r="Q40" s="380"/>
      <c r="R40" s="380"/>
      <c r="S40" s="380"/>
    </row>
    <row r="41" spans="1:19" ht="11.25" customHeight="1" x14ac:dyDescent="0.15">
      <c r="K41" s="118"/>
      <c r="L41" s="118"/>
    </row>
    <row r="42" spans="1:19" ht="11.25" customHeight="1" x14ac:dyDescent="0.15">
      <c r="A42" s="62"/>
      <c r="B42" s="62"/>
      <c r="C42" s="65"/>
      <c r="E42" s="62"/>
    </row>
    <row r="43" spans="1:19" ht="11.25" customHeight="1" x14ac:dyDescent="0.15">
      <c r="A43" s="62"/>
      <c r="B43" s="62"/>
      <c r="C43" s="62"/>
      <c r="E43" s="62"/>
    </row>
  </sheetData>
  <mergeCells count="42">
    <mergeCell ref="G34:K34"/>
    <mergeCell ref="C5:F5"/>
    <mergeCell ref="L6:O6"/>
    <mergeCell ref="L7:M7"/>
    <mergeCell ref="H5:K5"/>
    <mergeCell ref="D6:G6"/>
    <mergeCell ref="H6:K6"/>
    <mergeCell ref="D7:E7"/>
    <mergeCell ref="H7:I7"/>
    <mergeCell ref="C6:C7"/>
    <mergeCell ref="P7:Q7"/>
    <mergeCell ref="P6:S6"/>
    <mergeCell ref="E30:G30"/>
    <mergeCell ref="I30:K30"/>
    <mergeCell ref="A33:S33"/>
    <mergeCell ref="Q30:S30"/>
    <mergeCell ref="M30:O30"/>
    <mergeCell ref="C28:C29"/>
    <mergeCell ref="A8:B17"/>
    <mergeCell ref="A19:B26"/>
    <mergeCell ref="A28:B30"/>
    <mergeCell ref="A6:B7"/>
    <mergeCell ref="C25:C26"/>
    <mergeCell ref="C23:C24"/>
    <mergeCell ref="Q1:S1"/>
    <mergeCell ref="L2:O2"/>
    <mergeCell ref="P2:Q2"/>
    <mergeCell ref="P5:Q5"/>
    <mergeCell ref="L5:M5"/>
    <mergeCell ref="R3:S3"/>
    <mergeCell ref="R4:S4"/>
    <mergeCell ref="L3:O4"/>
    <mergeCell ref="P3:Q3"/>
    <mergeCell ref="R2:S2"/>
    <mergeCell ref="P4:Q4"/>
    <mergeCell ref="R5:S5"/>
    <mergeCell ref="N5:O5"/>
    <mergeCell ref="C2:H2"/>
    <mergeCell ref="C3:H3"/>
    <mergeCell ref="J2:K2"/>
    <mergeCell ref="J3:K3"/>
    <mergeCell ref="C4:K4"/>
  </mergeCells>
  <phoneticPr fontId="2"/>
  <dataValidations count="2">
    <dataValidation type="whole" allowBlank="1" showErrorMessage="1" errorTitle="ｴﾗｰ" error="販売店持ち部数内の枚数を入力してください。" sqref="G17 O17" xr:uid="{00000000-0002-0000-0700-000000000000}">
      <formula1>0</formula1>
      <formula2>F17</formula2>
    </dataValidation>
    <dataValidation type="decimal" allowBlank="1" showErrorMessage="1" errorTitle="ｴﾗｰ" error="販売店持ち部数内の枚数を入力してください。" sqref="G8:G16 S19 S22 O19 G28:G29 O23:O25 O28:O29 K19 O15:O16 O12:O13 O8:O9 K16 K12:K13 K8 S25:S26 G19:G26 S8" xr:uid="{00000000-0002-0000-0700-000002000000}">
      <formula1>0</formula1>
      <formula2>F8</formula2>
    </dataValidation>
  </dataValidations>
  <printOptions horizontalCentered="1"/>
  <pageMargins left="0.23622047244094491" right="0.23622047244094491" top="0.94488188976377963" bottom="0.31496062992125984" header="0.94488188976377963" footer="0.31496062992125984"/>
  <pageSetup paperSize="9" scale="82" orientation="landscape" r:id="rId1"/>
  <headerFooter alignWithMargins="0">
    <oddHeader>&amp;C新聞折込広告部数表・申込書</oddHeader>
    <oddFooter>&amp;C（７）&amp;R&amp;8株式会社さきがけ折込センター
TEL018-889-8230
FAX018-829-1600</oddFooter>
  </headerFooter>
  <ignoredErrors>
    <ignoredError sqref="G18 G27 G31 B31:C31 J18:K18 J27:K27 N31:O31 N27:O27 N18:O18 R18:S18 R27:S27 R3" emptyCellReferenc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44"/>
  <sheetViews>
    <sheetView showGridLines="0" showZeros="0" view="pageBreakPreview" zoomScale="92" zoomScaleNormal="100" zoomScaleSheetLayoutView="92" workbookViewId="0">
      <selection activeCell="K22" sqref="K22"/>
    </sheetView>
  </sheetViews>
  <sheetFormatPr defaultRowHeight="13.5" x14ac:dyDescent="0.15"/>
  <cols>
    <col min="1" max="1" width="5.125" style="5" customWidth="1"/>
    <col min="2" max="2" width="6.375" style="5" customWidth="1"/>
    <col min="3" max="3" width="7" style="5" customWidth="1"/>
    <col min="4" max="4" width="3.125" style="5" customWidth="1"/>
    <col min="5" max="5" width="12.875" style="5" customWidth="1"/>
    <col min="6" max="6" width="8.625" style="5" customWidth="1"/>
    <col min="7" max="7" width="10.625" style="5" customWidth="1"/>
    <col min="8" max="8" width="3.125" style="5" customWidth="1"/>
    <col min="9" max="9" width="12.875" style="5" customWidth="1"/>
    <col min="10" max="10" width="8.625" style="5" customWidth="1"/>
    <col min="11" max="11" width="10.625" style="5" customWidth="1"/>
    <col min="12" max="12" width="3.125" style="5" customWidth="1"/>
    <col min="13" max="13" width="12.875" style="5" customWidth="1"/>
    <col min="14" max="14" width="8.625" style="5" customWidth="1"/>
    <col min="15" max="15" width="10.625" style="5" customWidth="1"/>
    <col min="16" max="16" width="3.125" style="5" customWidth="1"/>
    <col min="17" max="17" width="12.875" style="5" customWidth="1"/>
    <col min="18" max="18" width="8.625" style="5" customWidth="1"/>
    <col min="19" max="19" width="10.625" style="5" customWidth="1"/>
    <col min="20" max="16384" width="9" style="5"/>
  </cols>
  <sheetData>
    <row r="1" spans="1:19" ht="22.5" customHeight="1" x14ac:dyDescent="0.15">
      <c r="A1" s="10" t="s">
        <v>101</v>
      </c>
      <c r="B1" s="10"/>
      <c r="C1" s="10"/>
      <c r="D1" s="10"/>
      <c r="E1" s="10"/>
      <c r="F1" s="10"/>
      <c r="G1" s="14"/>
      <c r="H1" s="14"/>
      <c r="I1" s="14"/>
      <c r="J1" s="14"/>
      <c r="K1" s="14"/>
      <c r="L1" s="14"/>
      <c r="M1" s="14"/>
      <c r="N1" s="14"/>
      <c r="O1" s="14"/>
      <c r="P1" s="14"/>
      <c r="Q1" s="726" t="s">
        <v>564</v>
      </c>
      <c r="R1" s="727"/>
      <c r="S1" s="727"/>
    </row>
    <row r="2" spans="1:19" s="111" customFormat="1" ht="22.5" customHeight="1" x14ac:dyDescent="0.15">
      <c r="A2" s="7" t="s">
        <v>15</v>
      </c>
      <c r="B2" s="333"/>
      <c r="C2" s="784">
        <f>秋田市!B2</f>
        <v>0</v>
      </c>
      <c r="D2" s="784"/>
      <c r="E2" s="784"/>
      <c r="F2" s="784"/>
      <c r="G2" s="784"/>
      <c r="H2" s="784"/>
      <c r="I2" s="192" t="s">
        <v>141</v>
      </c>
      <c r="J2" s="784">
        <f>秋田市!H2</f>
        <v>0</v>
      </c>
      <c r="K2" s="829"/>
      <c r="L2" s="732" t="s">
        <v>103</v>
      </c>
      <c r="M2" s="799"/>
      <c r="N2" s="799"/>
      <c r="O2" s="800"/>
      <c r="P2" s="735" t="s">
        <v>106</v>
      </c>
      <c r="Q2" s="733"/>
      <c r="R2" s="729">
        <f>S28</f>
        <v>0</v>
      </c>
      <c r="S2" s="729"/>
    </row>
    <row r="3" spans="1:19" s="111" customFormat="1" ht="22.5" customHeight="1" x14ac:dyDescent="0.15">
      <c r="A3" s="15" t="s">
        <v>16</v>
      </c>
      <c r="B3" s="335"/>
      <c r="C3" s="785">
        <f>秋田市!B3</f>
        <v>0</v>
      </c>
      <c r="D3" s="785"/>
      <c r="E3" s="785"/>
      <c r="F3" s="785"/>
      <c r="G3" s="785"/>
      <c r="H3" s="785"/>
      <c r="I3" s="193" t="s">
        <v>141</v>
      </c>
      <c r="J3" s="785">
        <f>秋田市!H3</f>
        <v>0</v>
      </c>
      <c r="K3" s="830"/>
      <c r="L3" s="786">
        <f>秋田市!J3</f>
        <v>0</v>
      </c>
      <c r="M3" s="787"/>
      <c r="N3" s="787"/>
      <c r="O3" s="788"/>
      <c r="P3" s="792" t="s">
        <v>107</v>
      </c>
      <c r="Q3" s="744"/>
      <c r="R3" s="738">
        <f>SUM(秋田市:大館!P2:S2)</f>
        <v>0</v>
      </c>
      <c r="S3" s="738"/>
    </row>
    <row r="4" spans="1:19" s="111" customFormat="1" ht="22.5" customHeight="1" x14ac:dyDescent="0.15">
      <c r="A4" s="15" t="s">
        <v>17</v>
      </c>
      <c r="B4" s="335"/>
      <c r="C4" s="785">
        <f>秋田市!B4</f>
        <v>0</v>
      </c>
      <c r="D4" s="814"/>
      <c r="E4" s="814"/>
      <c r="F4" s="814"/>
      <c r="G4" s="814"/>
      <c r="H4" s="814"/>
      <c r="I4" s="814"/>
      <c r="J4" s="814"/>
      <c r="K4" s="815"/>
      <c r="L4" s="789"/>
      <c r="M4" s="790"/>
      <c r="N4" s="790"/>
      <c r="O4" s="791"/>
      <c r="P4" s="794" t="s">
        <v>121</v>
      </c>
      <c r="Q4" s="774"/>
      <c r="R4" s="740">
        <f>秋田市!P4</f>
        <v>0</v>
      </c>
      <c r="S4" s="740"/>
    </row>
    <row r="5" spans="1:19" s="111" customFormat="1" ht="22.5" customHeight="1" x14ac:dyDescent="0.15">
      <c r="A5" s="16" t="s">
        <v>18</v>
      </c>
      <c r="B5" s="334"/>
      <c r="C5" s="811">
        <f>秋田市!B5</f>
        <v>0</v>
      </c>
      <c r="D5" s="812"/>
      <c r="E5" s="812"/>
      <c r="F5" s="812"/>
      <c r="G5" s="17" t="s">
        <v>19</v>
      </c>
      <c r="H5" s="811">
        <f>秋田市!F5</f>
        <v>0</v>
      </c>
      <c r="I5" s="812"/>
      <c r="J5" s="812"/>
      <c r="K5" s="813"/>
      <c r="L5" s="832" t="s">
        <v>104</v>
      </c>
      <c r="M5" s="798"/>
      <c r="N5" s="817">
        <f>秋田市!L5</f>
        <v>0</v>
      </c>
      <c r="O5" s="818"/>
      <c r="P5" s="831" t="s">
        <v>105</v>
      </c>
      <c r="Q5" s="776"/>
      <c r="R5" s="808"/>
      <c r="S5" s="809"/>
    </row>
    <row r="6" spans="1:19" s="112" customFormat="1" ht="15" customHeight="1" x14ac:dyDescent="0.15">
      <c r="A6" s="825" t="s">
        <v>222</v>
      </c>
      <c r="B6" s="826"/>
      <c r="C6" s="866" t="s">
        <v>3</v>
      </c>
      <c r="D6" s="810" t="s">
        <v>33</v>
      </c>
      <c r="E6" s="778"/>
      <c r="F6" s="778"/>
      <c r="G6" s="855"/>
      <c r="H6" s="810" t="s">
        <v>21</v>
      </c>
      <c r="I6" s="778"/>
      <c r="J6" s="778"/>
      <c r="K6" s="779"/>
      <c r="L6" s="777" t="s">
        <v>22</v>
      </c>
      <c r="M6" s="778"/>
      <c r="N6" s="778"/>
      <c r="O6" s="855"/>
      <c r="P6" s="810" t="s">
        <v>23</v>
      </c>
      <c r="Q6" s="778"/>
      <c r="R6" s="778"/>
      <c r="S6" s="779"/>
    </row>
    <row r="7" spans="1:19" s="112" customFormat="1" ht="15" customHeight="1" x14ac:dyDescent="0.15">
      <c r="A7" s="827"/>
      <c r="B7" s="828"/>
      <c r="C7" s="867"/>
      <c r="D7" s="796" t="s">
        <v>123</v>
      </c>
      <c r="E7" s="797"/>
      <c r="F7" s="85" t="s">
        <v>45</v>
      </c>
      <c r="G7" s="119" t="s">
        <v>25</v>
      </c>
      <c r="H7" s="796" t="s">
        <v>24</v>
      </c>
      <c r="I7" s="797"/>
      <c r="J7" s="85" t="s">
        <v>45</v>
      </c>
      <c r="K7" s="86" t="s">
        <v>25</v>
      </c>
      <c r="L7" s="746" t="s">
        <v>24</v>
      </c>
      <c r="M7" s="797"/>
      <c r="N7" s="85" t="s">
        <v>45</v>
      </c>
      <c r="O7" s="119" t="s">
        <v>25</v>
      </c>
      <c r="P7" s="856" t="s">
        <v>24</v>
      </c>
      <c r="Q7" s="857"/>
      <c r="R7" s="199" t="s">
        <v>45</v>
      </c>
      <c r="S7" s="200" t="s">
        <v>25</v>
      </c>
    </row>
    <row r="8" spans="1:19" s="112" customFormat="1" ht="15" customHeight="1" x14ac:dyDescent="0.15">
      <c r="A8" s="862" t="s">
        <v>85</v>
      </c>
      <c r="B8" s="863"/>
      <c r="C8" s="358"/>
      <c r="D8" s="176" t="s">
        <v>351</v>
      </c>
      <c r="E8" s="186" t="s">
        <v>552</v>
      </c>
      <c r="F8" s="611">
        <v>4370</v>
      </c>
      <c r="G8" s="370"/>
      <c r="H8" s="531"/>
      <c r="I8" s="56"/>
      <c r="J8" s="19"/>
      <c r="K8" s="253"/>
      <c r="L8" s="178" t="s">
        <v>491</v>
      </c>
      <c r="M8" s="197" t="s">
        <v>259</v>
      </c>
      <c r="N8" s="618">
        <v>1260</v>
      </c>
      <c r="O8" s="194"/>
      <c r="P8" s="293"/>
      <c r="Q8" s="265"/>
      <c r="R8" s="266"/>
      <c r="S8" s="252"/>
    </row>
    <row r="9" spans="1:19" s="112" customFormat="1" ht="15" customHeight="1" x14ac:dyDescent="0.15">
      <c r="A9" s="864"/>
      <c r="B9" s="865"/>
      <c r="C9" s="358"/>
      <c r="D9" s="176" t="s">
        <v>317</v>
      </c>
      <c r="E9" s="186" t="s">
        <v>553</v>
      </c>
      <c r="F9" s="617">
        <v>4390</v>
      </c>
      <c r="G9" s="370"/>
      <c r="H9" s="531"/>
      <c r="I9" s="56"/>
      <c r="J9" s="19"/>
      <c r="K9" s="253"/>
      <c r="L9" s="169"/>
      <c r="M9" s="186" t="s">
        <v>444</v>
      </c>
      <c r="N9" s="619">
        <v>110</v>
      </c>
      <c r="O9" s="194"/>
      <c r="P9" s="240"/>
      <c r="Q9" s="233"/>
      <c r="R9" s="259"/>
      <c r="S9" s="289"/>
    </row>
    <row r="10" spans="1:19" s="112" customFormat="1" ht="15" customHeight="1" x14ac:dyDescent="0.15">
      <c r="A10" s="864"/>
      <c r="B10" s="865"/>
      <c r="C10" s="358"/>
      <c r="D10" s="176" t="s">
        <v>124</v>
      </c>
      <c r="E10" s="186" t="s">
        <v>550</v>
      </c>
      <c r="F10" s="617">
        <v>800</v>
      </c>
      <c r="G10" s="370"/>
      <c r="H10" s="286"/>
      <c r="I10" s="233"/>
      <c r="J10" s="231"/>
      <c r="K10" s="287"/>
      <c r="L10" s="248"/>
      <c r="M10" s="239"/>
      <c r="N10" s="229"/>
      <c r="O10" s="229"/>
      <c r="P10" s="240"/>
      <c r="Q10" s="233"/>
      <c r="R10" s="259"/>
      <c r="S10" s="289"/>
    </row>
    <row r="11" spans="1:19" s="112" customFormat="1" ht="15" customHeight="1" x14ac:dyDescent="0.15">
      <c r="A11" s="864"/>
      <c r="B11" s="865"/>
      <c r="C11" s="143" t="s">
        <v>78</v>
      </c>
      <c r="D11" s="176" t="s">
        <v>11</v>
      </c>
      <c r="E11" s="186" t="s">
        <v>459</v>
      </c>
      <c r="F11" s="617">
        <v>440</v>
      </c>
      <c r="G11" s="370"/>
      <c r="H11" s="286"/>
      <c r="I11" s="233"/>
      <c r="J11" s="231"/>
      <c r="K11" s="287"/>
      <c r="L11" s="249"/>
      <c r="M11" s="233"/>
      <c r="N11" s="231"/>
      <c r="O11" s="231"/>
      <c r="P11" s="240"/>
      <c r="Q11" s="233"/>
      <c r="R11" s="259"/>
      <c r="S11" s="289"/>
    </row>
    <row r="12" spans="1:19" s="112" customFormat="1" ht="15" customHeight="1" x14ac:dyDescent="0.15">
      <c r="A12" s="864"/>
      <c r="B12" s="865"/>
      <c r="C12" s="143" t="s">
        <v>79</v>
      </c>
      <c r="D12" s="176" t="s">
        <v>320</v>
      </c>
      <c r="E12" s="186" t="s">
        <v>500</v>
      </c>
      <c r="F12" s="617">
        <v>1590</v>
      </c>
      <c r="G12" s="370"/>
      <c r="H12" s="531"/>
      <c r="I12" s="167"/>
      <c r="J12" s="19"/>
      <c r="K12" s="253"/>
      <c r="L12" s="249"/>
      <c r="M12" s="233"/>
      <c r="N12" s="231"/>
      <c r="O12" s="231"/>
      <c r="P12" s="240"/>
      <c r="Q12" s="233"/>
      <c r="R12" s="259"/>
      <c r="S12" s="289"/>
    </row>
    <row r="13" spans="1:19" s="112" customFormat="1" ht="15" customHeight="1" x14ac:dyDescent="0.15">
      <c r="A13" s="864"/>
      <c r="B13" s="865"/>
      <c r="C13" s="143" t="s">
        <v>80</v>
      </c>
      <c r="D13" s="176"/>
      <c r="E13" s="186" t="s">
        <v>254</v>
      </c>
      <c r="F13" s="617">
        <v>520</v>
      </c>
      <c r="G13" s="370"/>
      <c r="H13" s="286"/>
      <c r="I13" s="233"/>
      <c r="J13" s="259"/>
      <c r="K13" s="289"/>
      <c r="L13" s="249"/>
      <c r="M13" s="236"/>
      <c r="N13" s="235"/>
      <c r="O13" s="235"/>
      <c r="P13" s="240"/>
      <c r="Q13" s="233"/>
      <c r="R13" s="259"/>
      <c r="S13" s="289"/>
    </row>
    <row r="14" spans="1:19" s="112" customFormat="1" ht="15" customHeight="1" x14ac:dyDescent="0.15">
      <c r="A14" s="864"/>
      <c r="B14" s="865"/>
      <c r="C14" s="143" t="s">
        <v>81</v>
      </c>
      <c r="D14" s="176" t="s">
        <v>303</v>
      </c>
      <c r="E14" s="82" t="s">
        <v>49</v>
      </c>
      <c r="F14" s="617">
        <v>2440</v>
      </c>
      <c r="G14" s="370"/>
      <c r="H14" s="286"/>
      <c r="I14" s="233"/>
      <c r="J14" s="259"/>
      <c r="K14" s="289"/>
      <c r="L14" s="169" t="s">
        <v>492</v>
      </c>
      <c r="M14" s="186" t="s">
        <v>445</v>
      </c>
      <c r="N14" s="619">
        <v>280</v>
      </c>
      <c r="O14" s="194"/>
      <c r="P14" s="240"/>
      <c r="Q14" s="233"/>
      <c r="R14" s="259"/>
      <c r="S14" s="289"/>
    </row>
    <row r="15" spans="1:19" s="112" customFormat="1" ht="15" customHeight="1" x14ac:dyDescent="0.15">
      <c r="A15" s="864"/>
      <c r="B15" s="865"/>
      <c r="C15" s="143" t="s">
        <v>82</v>
      </c>
      <c r="D15" s="176"/>
      <c r="E15" s="186" t="s">
        <v>255</v>
      </c>
      <c r="F15" s="617">
        <v>1350</v>
      </c>
      <c r="G15" s="370"/>
      <c r="H15" s="531"/>
      <c r="I15" s="56"/>
      <c r="J15" s="19"/>
      <c r="K15" s="253"/>
      <c r="L15" s="169"/>
      <c r="M15" s="186" t="s">
        <v>490</v>
      </c>
      <c r="N15" s="619">
        <v>150</v>
      </c>
      <c r="O15" s="194"/>
      <c r="P15" s="240"/>
      <c r="Q15" s="233"/>
      <c r="R15" s="259"/>
      <c r="S15" s="289"/>
    </row>
    <row r="16" spans="1:19" s="112" customFormat="1" ht="15" customHeight="1" x14ac:dyDescent="0.15">
      <c r="A16" s="864"/>
      <c r="B16" s="865"/>
      <c r="C16" s="143" t="s">
        <v>83</v>
      </c>
      <c r="D16" s="176"/>
      <c r="E16" s="186" t="s">
        <v>256</v>
      </c>
      <c r="F16" s="617">
        <v>970</v>
      </c>
      <c r="G16" s="370"/>
      <c r="H16" s="286"/>
      <c r="I16" s="233"/>
      <c r="J16" s="259"/>
      <c r="K16" s="289"/>
      <c r="L16" s="169" t="s">
        <v>509</v>
      </c>
      <c r="M16" s="186" t="s">
        <v>260</v>
      </c>
      <c r="N16" s="619">
        <v>280</v>
      </c>
      <c r="O16" s="194"/>
      <c r="P16" s="240"/>
      <c r="Q16" s="233"/>
      <c r="R16" s="259"/>
      <c r="S16" s="289"/>
    </row>
    <row r="17" spans="1:19" s="112" customFormat="1" ht="15" customHeight="1" x14ac:dyDescent="0.15">
      <c r="A17" s="864"/>
      <c r="B17" s="865"/>
      <c r="C17" s="357" t="s">
        <v>84</v>
      </c>
      <c r="D17" s="176" t="s">
        <v>126</v>
      </c>
      <c r="E17" s="184" t="s">
        <v>257</v>
      </c>
      <c r="F17" s="617">
        <v>1880</v>
      </c>
      <c r="G17" s="370"/>
      <c r="H17" s="531"/>
      <c r="I17" s="56"/>
      <c r="J17" s="19"/>
      <c r="K17" s="253"/>
      <c r="L17" s="169" t="s">
        <v>510</v>
      </c>
      <c r="M17" s="184" t="s">
        <v>294</v>
      </c>
      <c r="N17" s="617">
        <v>350</v>
      </c>
      <c r="O17" s="194"/>
      <c r="P17" s="240"/>
      <c r="Q17" s="233"/>
      <c r="R17" s="259"/>
      <c r="S17" s="289"/>
    </row>
    <row r="18" spans="1:19" s="112" customFormat="1" ht="15" customHeight="1" x14ac:dyDescent="0.15">
      <c r="A18" s="102" t="s">
        <v>137</v>
      </c>
      <c r="B18" s="340">
        <f>SUM(F18,J18,N18,R18)</f>
        <v>21180</v>
      </c>
      <c r="C18" s="352">
        <f>SUM(G18,K18,O18,S18)</f>
        <v>0</v>
      </c>
      <c r="D18" s="158"/>
      <c r="E18" s="123" t="s">
        <v>46</v>
      </c>
      <c r="F18" s="100">
        <f>SUM(F8:F17)</f>
        <v>18750</v>
      </c>
      <c r="G18" s="546">
        <f>SUM(G8:G17)</f>
        <v>0</v>
      </c>
      <c r="H18" s="158"/>
      <c r="I18" s="596"/>
      <c r="J18" s="68"/>
      <c r="K18" s="97"/>
      <c r="L18" s="587"/>
      <c r="M18" s="123" t="s">
        <v>46</v>
      </c>
      <c r="N18" s="100">
        <f>SUM(N8:N17)</f>
        <v>2430</v>
      </c>
      <c r="O18" s="242">
        <f>SUM(O8:O17)</f>
        <v>0</v>
      </c>
      <c r="P18" s="11"/>
      <c r="Q18" s="596"/>
      <c r="R18" s="68"/>
      <c r="S18" s="97"/>
    </row>
    <row r="19" spans="1:19" s="112" customFormat="1" ht="15" customHeight="1" x14ac:dyDescent="0.15">
      <c r="A19" s="862" t="s">
        <v>118</v>
      </c>
      <c r="B19" s="863"/>
      <c r="C19" s="150" t="s">
        <v>144</v>
      </c>
      <c r="D19" s="175" t="s">
        <v>352</v>
      </c>
      <c r="E19" s="185" t="s">
        <v>311</v>
      </c>
      <c r="F19" s="620">
        <v>3520</v>
      </c>
      <c r="G19" s="194"/>
      <c r="H19" s="531"/>
      <c r="I19" s="56"/>
      <c r="J19" s="19"/>
      <c r="K19" s="253"/>
      <c r="L19" s="178" t="s">
        <v>511</v>
      </c>
      <c r="M19" s="185" t="s">
        <v>312</v>
      </c>
      <c r="N19" s="620">
        <v>510</v>
      </c>
      <c r="O19" s="194"/>
      <c r="P19" s="251"/>
      <c r="Q19" s="281"/>
      <c r="R19" s="281"/>
      <c r="S19" s="294"/>
    </row>
    <row r="20" spans="1:19" s="112" customFormat="1" ht="15" customHeight="1" x14ac:dyDescent="0.15">
      <c r="A20" s="864"/>
      <c r="B20" s="865"/>
      <c r="C20" s="146" t="s">
        <v>69</v>
      </c>
      <c r="D20" s="176"/>
      <c r="E20" s="186" t="s">
        <v>432</v>
      </c>
      <c r="F20" s="617">
        <v>430</v>
      </c>
      <c r="G20" s="194"/>
      <c r="H20" s="240"/>
      <c r="I20" s="233"/>
      <c r="J20" s="231"/>
      <c r="K20" s="287"/>
      <c r="L20" s="290"/>
      <c r="M20" s="290"/>
      <c r="N20" s="290"/>
      <c r="O20" s="290"/>
      <c r="P20" s="240"/>
      <c r="Q20" s="295"/>
      <c r="R20" s="295"/>
      <c r="S20" s="296"/>
    </row>
    <row r="21" spans="1:19" s="112" customFormat="1" ht="15" customHeight="1" x14ac:dyDescent="0.15">
      <c r="A21" s="864"/>
      <c r="B21" s="865"/>
      <c r="C21" s="860" t="s">
        <v>68</v>
      </c>
      <c r="D21" s="176"/>
      <c r="E21" s="186" t="s">
        <v>314</v>
      </c>
      <c r="F21" s="617">
        <v>780</v>
      </c>
      <c r="G21" s="194"/>
      <c r="H21" s="240"/>
      <c r="I21" s="233"/>
      <c r="J21" s="231"/>
      <c r="K21" s="231"/>
      <c r="L21" s="240"/>
      <c r="M21" s="233"/>
      <c r="N21" s="290"/>
      <c r="O21" s="291"/>
      <c r="P21" s="240"/>
      <c r="Q21" s="295"/>
      <c r="R21" s="295"/>
      <c r="S21" s="296"/>
    </row>
    <row r="22" spans="1:19" s="112" customFormat="1" ht="15" customHeight="1" x14ac:dyDescent="0.15">
      <c r="A22" s="864"/>
      <c r="B22" s="865"/>
      <c r="C22" s="861"/>
      <c r="D22" s="176"/>
      <c r="E22" s="186" t="s">
        <v>362</v>
      </c>
      <c r="F22" s="612">
        <v>1600</v>
      </c>
      <c r="G22" s="194"/>
      <c r="H22" s="240"/>
      <c r="I22" s="233"/>
      <c r="J22" s="231"/>
      <c r="K22" s="287"/>
      <c r="L22" s="292"/>
      <c r="M22" s="292"/>
      <c r="N22" s="292"/>
      <c r="O22" s="292"/>
      <c r="P22" s="240"/>
      <c r="Q22" s="295"/>
      <c r="R22" s="295"/>
      <c r="S22" s="296"/>
    </row>
    <row r="23" spans="1:19" s="112" customFormat="1" ht="15" customHeight="1" x14ac:dyDescent="0.15">
      <c r="A23" s="102" t="s">
        <v>137</v>
      </c>
      <c r="B23" s="340">
        <f>SUM(F23,J23,N23,R23)</f>
        <v>6840</v>
      </c>
      <c r="C23" s="352">
        <f>SUM(G23,K23,O23,S23)</f>
        <v>0</v>
      </c>
      <c r="D23" s="158"/>
      <c r="E23" s="123" t="s">
        <v>46</v>
      </c>
      <c r="F23" s="76">
        <f>SUM(F19:F22)</f>
        <v>6330</v>
      </c>
      <c r="G23" s="97">
        <f>SUM(G19:G22)</f>
        <v>0</v>
      </c>
      <c r="H23" s="11"/>
      <c r="I23" s="596"/>
      <c r="J23" s="602">
        <f>SUM(J19)</f>
        <v>0</v>
      </c>
      <c r="K23" s="99">
        <f>SUM(K19)</f>
        <v>0</v>
      </c>
      <c r="L23" s="10"/>
      <c r="M23" s="123" t="s">
        <v>46</v>
      </c>
      <c r="N23" s="164">
        <f>SUM(N19:N22)</f>
        <v>510</v>
      </c>
      <c r="O23" s="137">
        <f>SUM(O19)</f>
        <v>0</v>
      </c>
      <c r="P23" s="37"/>
      <c r="Q23" s="14"/>
      <c r="R23" s="14"/>
      <c r="S23" s="603"/>
    </row>
    <row r="24" spans="1:19" s="112" customFormat="1" ht="15" customHeight="1" x14ac:dyDescent="0.15">
      <c r="A24" s="862" t="s">
        <v>120</v>
      </c>
      <c r="B24" s="863"/>
      <c r="C24" s="350" t="s">
        <v>99</v>
      </c>
      <c r="D24" s="175"/>
      <c r="E24" s="197" t="s">
        <v>313</v>
      </c>
      <c r="F24" s="620">
        <v>2170</v>
      </c>
      <c r="G24" s="194"/>
      <c r="H24" s="371"/>
      <c r="I24" s="372"/>
      <c r="J24" s="373"/>
      <c r="K24" s="252"/>
      <c r="L24" s="371"/>
      <c r="M24" s="372"/>
      <c r="N24" s="373"/>
      <c r="O24" s="252"/>
      <c r="P24" s="240"/>
      <c r="Q24" s="295"/>
      <c r="R24" s="295"/>
      <c r="S24" s="296"/>
    </row>
    <row r="25" spans="1:19" s="112" customFormat="1" ht="15" customHeight="1" x14ac:dyDescent="0.15">
      <c r="A25" s="864"/>
      <c r="B25" s="865"/>
      <c r="C25" s="858" t="s">
        <v>108</v>
      </c>
      <c r="D25" s="173" t="s">
        <v>353</v>
      </c>
      <c r="E25" s="186" t="s">
        <v>446</v>
      </c>
      <c r="F25" s="617">
        <v>1110</v>
      </c>
      <c r="G25" s="194"/>
      <c r="H25" s="240"/>
      <c r="I25" s="233"/>
      <c r="J25" s="231"/>
      <c r="K25" s="287"/>
      <c r="L25" s="240"/>
      <c r="M25" s="233"/>
      <c r="N25" s="231"/>
      <c r="O25" s="287"/>
      <c r="P25" s="240"/>
      <c r="Q25" s="295"/>
      <c r="R25" s="295"/>
      <c r="S25" s="296"/>
    </row>
    <row r="26" spans="1:19" s="112" customFormat="1" ht="15" customHeight="1" x14ac:dyDescent="0.15">
      <c r="A26" s="864"/>
      <c r="B26" s="865"/>
      <c r="C26" s="859"/>
      <c r="D26" s="176" t="s">
        <v>354</v>
      </c>
      <c r="E26" s="186" t="s">
        <v>258</v>
      </c>
      <c r="F26" s="617">
        <v>1040</v>
      </c>
      <c r="G26" s="194"/>
      <c r="H26" s="240"/>
      <c r="I26" s="233"/>
      <c r="J26" s="231"/>
      <c r="K26" s="287"/>
      <c r="L26" s="240"/>
      <c r="M26" s="233"/>
      <c r="N26" s="231"/>
      <c r="O26" s="287"/>
      <c r="P26" s="240"/>
      <c r="Q26" s="295"/>
      <c r="R26" s="295"/>
      <c r="S26" s="296"/>
    </row>
    <row r="27" spans="1:19" s="112" customFormat="1" ht="15" customHeight="1" x14ac:dyDescent="0.15">
      <c r="A27" s="102" t="s">
        <v>137</v>
      </c>
      <c r="B27" s="342">
        <f>SUM(F27,J27,N27,R27)</f>
        <v>4320</v>
      </c>
      <c r="C27" s="138">
        <f>SUM(G27,K27,O27,S27)</f>
        <v>0</v>
      </c>
      <c r="D27" s="11"/>
      <c r="E27" s="123" t="s">
        <v>46</v>
      </c>
      <c r="F27" s="76">
        <f>SUM(F24:F26)</f>
        <v>4320</v>
      </c>
      <c r="G27" s="95">
        <f>SUM(G24:G26)</f>
        <v>0</v>
      </c>
      <c r="H27" s="11"/>
      <c r="I27" s="596"/>
      <c r="J27" s="602"/>
      <c r="K27" s="99"/>
      <c r="L27" s="11"/>
      <c r="M27" s="596"/>
      <c r="N27" s="602"/>
      <c r="O27" s="99"/>
      <c r="P27" s="63"/>
      <c r="Q27" s="134"/>
      <c r="R27" s="68"/>
      <c r="S27" s="97"/>
    </row>
    <row r="28" spans="1:19" s="112" customFormat="1" ht="15" customHeight="1" x14ac:dyDescent="0.15">
      <c r="A28" s="39" t="s">
        <v>110</v>
      </c>
      <c r="B28" s="39"/>
      <c r="C28" s="115"/>
      <c r="D28" s="115"/>
      <c r="E28" s="5"/>
      <c r="F28" s="5"/>
      <c r="G28" s="116"/>
      <c r="H28" s="116"/>
      <c r="I28" s="116"/>
      <c r="J28" s="116"/>
      <c r="K28" s="116"/>
      <c r="L28" s="116"/>
      <c r="M28" s="116"/>
      <c r="N28" s="116"/>
      <c r="O28" s="116"/>
      <c r="P28" s="53"/>
      <c r="Q28" s="339" t="s">
        <v>239</v>
      </c>
      <c r="R28" s="21">
        <f>SUM(B18,B23,B27)</f>
        <v>32340</v>
      </c>
      <c r="S28" s="96">
        <f>SUM(C18,C23,C27)</f>
        <v>0</v>
      </c>
    </row>
    <row r="29" spans="1:19" ht="15" customHeight="1" x14ac:dyDescent="0.15">
      <c r="A29" s="39" t="s">
        <v>127</v>
      </c>
      <c r="B29" s="39"/>
      <c r="C29" s="39"/>
      <c r="D29" s="39"/>
      <c r="E29" s="39"/>
      <c r="F29" s="39"/>
      <c r="G29" s="39"/>
      <c r="H29" s="39"/>
      <c r="I29" s="39"/>
      <c r="J29" s="39"/>
      <c r="K29" s="39"/>
      <c r="L29" s="39"/>
      <c r="M29" s="39"/>
      <c r="N29" s="39"/>
      <c r="O29" s="39"/>
      <c r="P29" s="39"/>
      <c r="Q29" s="39"/>
      <c r="R29" s="39"/>
      <c r="S29" s="39"/>
    </row>
    <row r="30" spans="1:19" s="545" customFormat="1" ht="15" customHeight="1" x14ac:dyDescent="0.15">
      <c r="A30" s="62" t="s">
        <v>493</v>
      </c>
      <c r="B30" s="62"/>
      <c r="C30" s="62"/>
      <c r="D30" s="62"/>
      <c r="E30" s="62"/>
      <c r="F30" s="92"/>
      <c r="G30" s="39" t="s">
        <v>561</v>
      </c>
      <c r="H30" s="39"/>
      <c r="I30" s="39"/>
      <c r="J30" s="39"/>
      <c r="K30" s="62"/>
      <c r="L30" s="39" t="s">
        <v>512</v>
      </c>
      <c r="M30" s="62"/>
      <c r="N30" s="92"/>
      <c r="O30" s="92"/>
      <c r="P30" s="25"/>
      <c r="Q30" s="92"/>
      <c r="R30" s="853"/>
      <c r="S30" s="854"/>
    </row>
    <row r="31" spans="1:19" s="92" customFormat="1" ht="15" customHeight="1" x14ac:dyDescent="0.15">
      <c r="A31" s="39" t="s">
        <v>494</v>
      </c>
      <c r="B31" s="39"/>
      <c r="C31" s="39"/>
      <c r="D31" s="39"/>
      <c r="E31" s="62"/>
      <c r="F31" s="545"/>
      <c r="G31" s="39" t="s">
        <v>562</v>
      </c>
      <c r="H31" s="62"/>
      <c r="I31" s="62"/>
      <c r="L31" s="39" t="s">
        <v>513</v>
      </c>
      <c r="M31" s="62"/>
      <c r="P31" s="25"/>
    </row>
    <row r="32" spans="1:19" s="92" customFormat="1" ht="15" customHeight="1" x14ac:dyDescent="0.15">
      <c r="A32" s="39" t="s">
        <v>495</v>
      </c>
      <c r="B32" s="39"/>
      <c r="C32" s="39"/>
      <c r="D32" s="39"/>
      <c r="E32" s="62"/>
      <c r="F32" s="545"/>
      <c r="G32" s="39" t="s">
        <v>563</v>
      </c>
      <c r="H32" s="62"/>
      <c r="I32" s="62"/>
      <c r="L32" s="39" t="s">
        <v>514</v>
      </c>
      <c r="M32" s="62"/>
      <c r="P32" s="25"/>
    </row>
    <row r="33" spans="1:19" s="92" customFormat="1" ht="15" customHeight="1" x14ac:dyDescent="0.15">
      <c r="A33" s="39" t="s">
        <v>496</v>
      </c>
      <c r="B33" s="39"/>
      <c r="C33" s="39"/>
      <c r="D33" s="39"/>
      <c r="E33" s="62"/>
      <c r="G33" s="39" t="s">
        <v>520</v>
      </c>
      <c r="H33" s="62"/>
      <c r="I33" s="62"/>
      <c r="L33" s="39"/>
      <c r="M33" s="62"/>
      <c r="P33" s="25"/>
    </row>
    <row r="34" spans="1:19" s="92" customFormat="1" ht="15" customHeight="1" x14ac:dyDescent="0.15">
      <c r="A34" s="39" t="s">
        <v>497</v>
      </c>
      <c r="B34" s="39"/>
      <c r="C34" s="39"/>
      <c r="D34" s="39"/>
      <c r="E34" s="62"/>
      <c r="G34" s="39" t="s">
        <v>521</v>
      </c>
      <c r="H34" s="62"/>
      <c r="I34" s="62"/>
      <c r="L34" s="39"/>
      <c r="M34" s="62"/>
    </row>
    <row r="35" spans="1:19" s="92" customFormat="1" ht="15" customHeight="1" x14ac:dyDescent="0.15">
      <c r="A35" s="39" t="s">
        <v>477</v>
      </c>
      <c r="B35" s="39"/>
      <c r="C35" s="39"/>
      <c r="D35" s="39"/>
      <c r="E35" s="62"/>
      <c r="G35" s="39" t="s">
        <v>522</v>
      </c>
      <c r="H35" s="39"/>
      <c r="I35" s="39"/>
      <c r="J35" s="39"/>
      <c r="L35" s="39"/>
      <c r="M35" s="62"/>
      <c r="P35" s="25"/>
    </row>
    <row r="36" spans="1:19" s="92" customFormat="1" ht="15" customHeight="1" x14ac:dyDescent="0.15">
      <c r="A36" s="39"/>
      <c r="B36" s="39"/>
      <c r="C36" s="39"/>
      <c r="D36" s="39"/>
      <c r="E36" s="62"/>
      <c r="F36" s="545"/>
    </row>
    <row r="37" spans="1:19" s="92" customFormat="1" ht="11.25" customHeight="1" x14ac:dyDescent="0.15">
      <c r="H37" s="25"/>
      <c r="R37" s="26"/>
      <c r="S37" s="26"/>
    </row>
    <row r="38" spans="1:19" s="92" customFormat="1" ht="11.25" customHeight="1" x14ac:dyDescent="0.15"/>
    <row r="39" spans="1:19" s="92" customFormat="1" ht="11.25" customHeight="1" x14ac:dyDescent="0.15">
      <c r="L39" s="120"/>
      <c r="M39" s="120"/>
      <c r="N39" s="120"/>
      <c r="O39" s="120"/>
      <c r="P39" s="120"/>
      <c r="Q39" s="120"/>
    </row>
    <row r="40" spans="1:19" s="92" customFormat="1" ht="11.25" customHeight="1" x14ac:dyDescent="0.15">
      <c r="A40" s="24"/>
      <c r="B40" s="24"/>
      <c r="C40" s="120"/>
      <c r="D40" s="120"/>
      <c r="E40" s="120"/>
      <c r="F40" s="120"/>
      <c r="G40" s="120"/>
      <c r="H40" s="120"/>
      <c r="I40" s="120"/>
      <c r="J40" s="120"/>
      <c r="K40" s="120"/>
      <c r="L40" s="5"/>
      <c r="M40" s="5"/>
      <c r="N40" s="5"/>
      <c r="O40" s="5"/>
      <c r="P40" s="5"/>
      <c r="Q40" s="5"/>
      <c r="R40" s="120"/>
      <c r="S40" s="120"/>
    </row>
    <row r="41" spans="1:19" s="120" customFormat="1" ht="15" customHeight="1" x14ac:dyDescent="0.15">
      <c r="A41" s="23"/>
      <c r="B41" s="23"/>
      <c r="C41" s="5"/>
      <c r="D41" s="5"/>
      <c r="E41" s="5"/>
      <c r="F41" s="5"/>
      <c r="G41" s="5"/>
      <c r="H41" s="5"/>
      <c r="I41" s="5"/>
      <c r="J41" s="5"/>
      <c r="K41" s="5"/>
      <c r="L41" s="5"/>
      <c r="M41" s="5"/>
      <c r="N41" s="5"/>
      <c r="O41" s="5"/>
      <c r="P41" s="5"/>
      <c r="Q41" s="5"/>
      <c r="R41" s="5"/>
      <c r="S41" s="5"/>
    </row>
    <row r="42" spans="1:19" ht="15" customHeight="1" x14ac:dyDescent="0.15">
      <c r="A42" s="23"/>
      <c r="B42" s="23"/>
    </row>
    <row r="43" spans="1:19" ht="15" customHeight="1" x14ac:dyDescent="0.15">
      <c r="A43" s="23"/>
      <c r="B43" s="23"/>
    </row>
    <row r="44" spans="1:19" ht="15" customHeight="1" x14ac:dyDescent="0.15"/>
  </sheetData>
  <mergeCells count="36">
    <mergeCell ref="H6:K6"/>
    <mergeCell ref="A8:B17"/>
    <mergeCell ref="Q1:S1"/>
    <mergeCell ref="R3:S3"/>
    <mergeCell ref="R4:S4"/>
    <mergeCell ref="C6:C7"/>
    <mergeCell ref="H7:I7"/>
    <mergeCell ref="R2:S2"/>
    <mergeCell ref="C5:F5"/>
    <mergeCell ref="H5:K5"/>
    <mergeCell ref="C4:K4"/>
    <mergeCell ref="P2:Q2"/>
    <mergeCell ref="C2:H2"/>
    <mergeCell ref="P4:Q4"/>
    <mergeCell ref="P3:Q3"/>
    <mergeCell ref="N5:O5"/>
    <mergeCell ref="C25:C26"/>
    <mergeCell ref="A6:B7"/>
    <mergeCell ref="C21:C22"/>
    <mergeCell ref="D6:G6"/>
    <mergeCell ref="D7:E7"/>
    <mergeCell ref="A19:B22"/>
    <mergeCell ref="A24:B26"/>
    <mergeCell ref="J2:K2"/>
    <mergeCell ref="C3:H3"/>
    <mergeCell ref="J3:K3"/>
    <mergeCell ref="L2:O2"/>
    <mergeCell ref="L3:O4"/>
    <mergeCell ref="L5:M5"/>
    <mergeCell ref="P5:Q5"/>
    <mergeCell ref="R30:S30"/>
    <mergeCell ref="R5:S5"/>
    <mergeCell ref="L6:O6"/>
    <mergeCell ref="L7:M7"/>
    <mergeCell ref="P6:S6"/>
    <mergeCell ref="P7:Q7"/>
  </mergeCells>
  <phoneticPr fontId="2"/>
  <dataValidations count="1">
    <dataValidation type="decimal" allowBlank="1" showErrorMessage="1" errorTitle="ｴﾗｰ" error="販売店持ち部数内の枚数を入力してください。" sqref="O24 K24 G24:G26 O19 K19 G19:G22 O14:O17 O8:O9 K17 K15 K12 K8:K9 G8:G17" xr:uid="{00000000-0002-0000-0800-000000000000}">
      <formula1>0</formula1>
      <formula2>F8</formula2>
    </dataValidation>
  </dataValidations>
  <printOptions horizontalCentered="1"/>
  <pageMargins left="0" right="0" top="0.78740157480314965" bottom="0.59055118110236227" header="0.78740157480314965" footer="0.31496062992125984"/>
  <pageSetup paperSize="9" scale="91" orientation="landscape" r:id="rId1"/>
  <headerFooter alignWithMargins="0">
    <oddHeader>&amp;C新聞折込広告部数表・申込書</oddHeader>
    <oddFooter>&amp;C（８）&amp;R&amp;8株式会社さきがけ折込センター
TEL018-889-8230
FAX018-829-1600</oddFooter>
  </headerFooter>
  <ignoredErrors>
    <ignoredError sqref="J23:K23 C18 C23 C27 F18:G18 G23 G27 N18:O18 N23:O23 R3 B27 B23 B18" emptyCellReferenc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表紙</vt:lpstr>
      <vt:lpstr>目次</vt:lpstr>
      <vt:lpstr>ご案内</vt:lpstr>
      <vt:lpstr>広告取扱基準</vt:lpstr>
      <vt:lpstr>市郡別・新聞別 </vt:lpstr>
      <vt:lpstr>秋田市</vt:lpstr>
      <vt:lpstr>潟上・男鹿・南秋・能代・山本</vt:lpstr>
      <vt:lpstr>横手・湯沢・雄勝</vt:lpstr>
      <vt:lpstr>大仙・仙北</vt:lpstr>
      <vt:lpstr>由利本荘・にかほ</vt:lpstr>
      <vt:lpstr>鹿角市・鹿角郡</vt:lpstr>
      <vt:lpstr>北秋田市・北秋田郡</vt:lpstr>
      <vt:lpstr>大館</vt:lpstr>
      <vt:lpstr>ご案内!Print_Area</vt:lpstr>
      <vt:lpstr>横手・湯沢・雄勝!Print_Area</vt:lpstr>
      <vt:lpstr>潟上・男鹿・南秋・能代・山本!Print_Area</vt:lpstr>
      <vt:lpstr>'市郡別・新聞別 '!Print_Area</vt:lpstr>
      <vt:lpstr>鹿角市・鹿角郡!Print_Area</vt:lpstr>
      <vt:lpstr>秋田市!Print_Area</vt:lpstr>
      <vt:lpstr>大館!Print_Area</vt:lpstr>
      <vt:lpstr>大仙・仙北!Print_Area</vt:lpstr>
      <vt:lpstr>表紙!Print_Area</vt:lpstr>
      <vt:lpstr>北秋田市・北秋田郡!Print_Area</vt:lpstr>
      <vt:lpstr>目次!Print_Area</vt:lpstr>
    </vt:vector>
  </TitlesOfParts>
  <Company>（株）さきがけ折込センター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SIC130</dc:creator>
  <cp:lastModifiedBy>啓 佐々木</cp:lastModifiedBy>
  <cp:lastPrinted>2024-11-18T07:38:06Z</cp:lastPrinted>
  <dcterms:created xsi:type="dcterms:W3CDTF">2000-05-30T04:43:08Z</dcterms:created>
  <dcterms:modified xsi:type="dcterms:W3CDTF">2024-11-18T07:40:53Z</dcterms:modified>
</cp:coreProperties>
</file>