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sas\Desktop\PDF全般（定期的にテラステ保存）\ほむぺ\"/>
    </mc:Choice>
  </mc:AlternateContent>
  <xr:revisionPtr revIDLastSave="0" documentId="8_{3E923070-1A22-4698-A822-49B14BE00799}" xr6:coauthVersionLast="47" xr6:coauthVersionMax="47" xr10:uidLastSave="{00000000-0000-0000-0000-000000000000}"/>
  <bookViews>
    <workbookView xWindow="-120" yWindow="-120" windowWidth="19440" windowHeight="15000" xr2:uid="{735215ED-7534-4498-A28F-704A6D5F7957}"/>
  </bookViews>
  <sheets>
    <sheet name="秋田市" sheetId="1" r:id="rId1"/>
    <sheet name="潟上・男鹿・南秋・能代・山本" sheetId="2" r:id="rId2"/>
    <sheet name="横手・湯沢・雄勝" sheetId="3" r:id="rId3"/>
    <sheet name="大仙・仙北" sheetId="4" r:id="rId4"/>
    <sheet name="由利本荘・にかほ" sheetId="5" r:id="rId5"/>
    <sheet name="鹿角市・鹿角郡" sheetId="6" r:id="rId6"/>
    <sheet name="北秋田市・北秋田郡" sheetId="7" r:id="rId7"/>
    <sheet name="大館" sheetId="8" r:id="rId8"/>
  </sheets>
  <definedNames>
    <definedName name="_xlnm.Print_Area" localSheetId="2">横手・湯沢・雄勝!$A$1:$S$39</definedName>
    <definedName name="_xlnm.Print_Area" localSheetId="1">潟上・男鹿・南秋・能代・山本!$A$1:$S$37</definedName>
    <definedName name="_xlnm.Print_Area" localSheetId="5">鹿角市・鹿角郡!$A$1:$S$33</definedName>
    <definedName name="_xlnm.Print_Area" localSheetId="0">秋田市!$A$1:$Q$33</definedName>
    <definedName name="_xlnm.Print_Area" localSheetId="7">大館!$A$1:$S$33</definedName>
    <definedName name="_xlnm.Print_Area" localSheetId="3">大仙・仙北!$A$1:$S$35</definedName>
    <definedName name="_xlnm.Print_Area" localSheetId="6">北秋田市・北秋田郡!$A$1:$S$24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8" l="1"/>
  <c r="G31" i="8"/>
  <c r="S16" i="8"/>
  <c r="R16" i="8"/>
  <c r="O16" i="8"/>
  <c r="N16" i="8"/>
  <c r="K16" i="8"/>
  <c r="J16" i="8"/>
  <c r="G16" i="8"/>
  <c r="S17" i="8" s="1"/>
  <c r="F16" i="8"/>
  <c r="B31" i="8" s="1"/>
  <c r="R17" i="8" s="1"/>
  <c r="N5" i="8"/>
  <c r="H5" i="8"/>
  <c r="C5" i="8"/>
  <c r="R4" i="8"/>
  <c r="C4" i="8"/>
  <c r="L3" i="8"/>
  <c r="J3" i="8"/>
  <c r="C3" i="8"/>
  <c r="J2" i="8"/>
  <c r="C2" i="8"/>
  <c r="G21" i="7"/>
  <c r="C21" i="7" s="1"/>
  <c r="F21" i="7"/>
  <c r="B21" i="7"/>
  <c r="H17" i="7"/>
  <c r="G17" i="7"/>
  <c r="O13" i="7"/>
  <c r="N13" i="7"/>
  <c r="K13" i="7"/>
  <c r="J13" i="7"/>
  <c r="G13" i="7"/>
  <c r="C17" i="7" s="1"/>
  <c r="S22" i="7" s="1"/>
  <c r="R2" i="7" s="1"/>
  <c r="F13" i="7"/>
  <c r="B17" i="7" s="1"/>
  <c r="R22" i="7" s="1"/>
  <c r="N5" i="7"/>
  <c r="H5" i="7"/>
  <c r="C5" i="7"/>
  <c r="R4" i="7"/>
  <c r="C4" i="7"/>
  <c r="L3" i="7"/>
  <c r="J3" i="7"/>
  <c r="C3" i="7"/>
  <c r="J2" i="7"/>
  <c r="C2" i="7"/>
  <c r="J28" i="6"/>
  <c r="H28" i="6"/>
  <c r="G28" i="6"/>
  <c r="O24" i="6"/>
  <c r="N24" i="6"/>
  <c r="K24" i="6"/>
  <c r="J24" i="6"/>
  <c r="G24" i="6"/>
  <c r="C28" i="6" s="1"/>
  <c r="F24" i="6"/>
  <c r="B28" i="6" s="1"/>
  <c r="J20" i="6"/>
  <c r="H20" i="6"/>
  <c r="G20" i="6"/>
  <c r="O12" i="6"/>
  <c r="N12" i="6"/>
  <c r="K12" i="6"/>
  <c r="J12" i="6"/>
  <c r="G12" i="6"/>
  <c r="S29" i="6" s="1"/>
  <c r="R2" i="6" s="1"/>
  <c r="F12" i="6"/>
  <c r="B20" i="6" s="1"/>
  <c r="R29" i="6" s="1"/>
  <c r="N5" i="6"/>
  <c r="H5" i="6"/>
  <c r="C5" i="6"/>
  <c r="R4" i="6"/>
  <c r="C4" i="6"/>
  <c r="L3" i="6"/>
  <c r="J3" i="6"/>
  <c r="C3" i="6"/>
  <c r="J2" i="6"/>
  <c r="C2" i="6"/>
  <c r="O27" i="5"/>
  <c r="N27" i="5"/>
  <c r="G27" i="5"/>
  <c r="F27" i="5"/>
  <c r="C27" i="5"/>
  <c r="B27" i="5"/>
  <c r="S23" i="5"/>
  <c r="R23" i="5"/>
  <c r="O23" i="5"/>
  <c r="N23" i="5"/>
  <c r="K23" i="5"/>
  <c r="C23" i="5" s="1"/>
  <c r="S28" i="5" s="1"/>
  <c r="R2" i="5" s="1"/>
  <c r="J23" i="5"/>
  <c r="B23" i="5" s="1"/>
  <c r="R28" i="5" s="1"/>
  <c r="G23" i="5"/>
  <c r="F23" i="5"/>
  <c r="N5" i="5"/>
  <c r="H5" i="5"/>
  <c r="C5" i="5"/>
  <c r="R4" i="5"/>
  <c r="C4" i="5"/>
  <c r="L3" i="5"/>
  <c r="J3" i="5"/>
  <c r="C3" i="5"/>
  <c r="J2" i="5"/>
  <c r="C2" i="5"/>
  <c r="G27" i="4"/>
  <c r="F27" i="4"/>
  <c r="C27" i="4"/>
  <c r="B27" i="4"/>
  <c r="O23" i="4"/>
  <c r="N23" i="4"/>
  <c r="K23" i="4"/>
  <c r="J23" i="4"/>
  <c r="G23" i="4"/>
  <c r="F23" i="4"/>
  <c r="C23" i="4"/>
  <c r="B23" i="4"/>
  <c r="O18" i="4"/>
  <c r="N18" i="4"/>
  <c r="G18" i="4"/>
  <c r="F18" i="4"/>
  <c r="C18" i="4"/>
  <c r="S28" i="4" s="1"/>
  <c r="R2" i="4" s="1"/>
  <c r="B18" i="4"/>
  <c r="R28" i="4" s="1"/>
  <c r="N5" i="4"/>
  <c r="H5" i="4"/>
  <c r="C5" i="4"/>
  <c r="R4" i="4"/>
  <c r="C4" i="4"/>
  <c r="L3" i="4"/>
  <c r="J3" i="4"/>
  <c r="C3" i="4"/>
  <c r="J2" i="4"/>
  <c r="C2" i="4"/>
  <c r="O31" i="3"/>
  <c r="N31" i="3"/>
  <c r="G31" i="3"/>
  <c r="C31" i="3" s="1"/>
  <c r="F31" i="3"/>
  <c r="B31" i="3" s="1"/>
  <c r="S27" i="3"/>
  <c r="R27" i="3"/>
  <c r="O27" i="3"/>
  <c r="N27" i="3"/>
  <c r="K27" i="3"/>
  <c r="J27" i="3"/>
  <c r="G27" i="3"/>
  <c r="F27" i="3"/>
  <c r="C27" i="3"/>
  <c r="B27" i="3"/>
  <c r="S18" i="3"/>
  <c r="R18" i="3"/>
  <c r="O18" i="3"/>
  <c r="N18" i="3"/>
  <c r="K18" i="3"/>
  <c r="C18" i="3" s="1"/>
  <c r="J18" i="3"/>
  <c r="B18" i="3" s="1"/>
  <c r="G18" i="3"/>
  <c r="S32" i="3" s="1"/>
  <c r="R2" i="3" s="1"/>
  <c r="F18" i="3"/>
  <c r="N5" i="3"/>
  <c r="H5" i="3"/>
  <c r="C5" i="3"/>
  <c r="R4" i="3"/>
  <c r="C4" i="3"/>
  <c r="L3" i="3"/>
  <c r="J3" i="3"/>
  <c r="C3" i="3"/>
  <c r="J2" i="3"/>
  <c r="C2" i="3"/>
  <c r="S31" i="2"/>
  <c r="R31" i="2"/>
  <c r="K31" i="2"/>
  <c r="J31" i="2"/>
  <c r="G31" i="2"/>
  <c r="C31" i="2" s="1"/>
  <c r="F31" i="2"/>
  <c r="B31" i="2" s="1"/>
  <c r="S25" i="2"/>
  <c r="R25" i="2"/>
  <c r="O25" i="2"/>
  <c r="N25" i="2"/>
  <c r="K25" i="2"/>
  <c r="J25" i="2"/>
  <c r="G25" i="2"/>
  <c r="F25" i="2"/>
  <c r="C25" i="2"/>
  <c r="B25" i="2"/>
  <c r="G21" i="2"/>
  <c r="C21" i="2" s="1"/>
  <c r="F21" i="2"/>
  <c r="B21" i="2"/>
  <c r="O16" i="2"/>
  <c r="N16" i="2"/>
  <c r="K16" i="2"/>
  <c r="J16" i="2"/>
  <c r="G16" i="2"/>
  <c r="F16" i="2"/>
  <c r="C16" i="2"/>
  <c r="B16" i="2"/>
  <c r="O10" i="2"/>
  <c r="N10" i="2"/>
  <c r="G10" i="2"/>
  <c r="S32" i="2" s="1"/>
  <c r="R2" i="2" s="1"/>
  <c r="F10" i="2"/>
  <c r="C10" i="2"/>
  <c r="B10" i="2"/>
  <c r="R32" i="2" s="1"/>
  <c r="N5" i="2"/>
  <c r="H5" i="2"/>
  <c r="C5" i="2"/>
  <c r="R4" i="2"/>
  <c r="C4" i="2"/>
  <c r="L3" i="2"/>
  <c r="J3" i="2"/>
  <c r="C3" i="2"/>
  <c r="J2" i="2"/>
  <c r="C2" i="2"/>
  <c r="I31" i="1"/>
  <c r="H31" i="1"/>
  <c r="E31" i="1"/>
  <c r="D31" i="1"/>
  <c r="Q15" i="1"/>
  <c r="P15" i="1"/>
  <c r="Q14" i="1"/>
  <c r="P14" i="1"/>
  <c r="M14" i="1"/>
  <c r="L14" i="1"/>
  <c r="P2" i="1"/>
  <c r="R32" i="3" l="1"/>
  <c r="C31" i="8"/>
  <c r="R2" i="8"/>
  <c r="R3" i="5" s="1"/>
  <c r="P3" i="1"/>
  <c r="R3" i="8"/>
  <c r="R3" i="3"/>
  <c r="R3" i="6"/>
  <c r="R3" i="7"/>
  <c r="C20" i="6"/>
  <c r="R3" i="2"/>
  <c r="R3" i="4"/>
</calcChain>
</file>

<file path=xl/sharedStrings.xml><?xml version="1.0" encoding="utf-8"?>
<sst xmlns="http://schemas.openxmlformats.org/spreadsheetml/2006/main" count="828" uniqueCount="404">
  <si>
    <t>秋田市</t>
  </si>
  <si>
    <t>2024年12月現在</t>
    <phoneticPr fontId="2"/>
  </si>
  <si>
    <t>広告主名：</t>
  </si>
  <si>
    <t>ご担当者：</t>
    <rPh sb="1" eb="4">
      <t>タントウシャ</t>
    </rPh>
    <phoneticPr fontId="2"/>
  </si>
  <si>
    <t>折　込　日</t>
    <rPh sb="0" eb="1">
      <t>オリ</t>
    </rPh>
    <rPh sb="2" eb="3">
      <t>コミ</t>
    </rPh>
    <rPh sb="4" eb="5">
      <t>ヒ</t>
    </rPh>
    <phoneticPr fontId="2"/>
  </si>
  <si>
    <t>頁　部　数</t>
    <rPh sb="0" eb="1">
      <t>ページ</t>
    </rPh>
    <rPh sb="2" eb="3">
      <t>ブ</t>
    </rPh>
    <rPh sb="4" eb="5">
      <t>カズ</t>
    </rPh>
    <phoneticPr fontId="2"/>
  </si>
  <si>
    <t>代理店名：</t>
  </si>
  <si>
    <t>折込総部数</t>
    <rPh sb="0" eb="2">
      <t>オリコミ</t>
    </rPh>
    <rPh sb="2" eb="3">
      <t>ソウ</t>
    </rPh>
    <rPh sb="3" eb="5">
      <t>ブスウ</t>
    </rPh>
    <phoneticPr fontId="2"/>
  </si>
  <si>
    <t>住　　　所：</t>
  </si>
  <si>
    <t>サ　イ　ズ</t>
    <phoneticPr fontId="2"/>
  </si>
  <si>
    <t>ＴＥＬ：</t>
  </si>
  <si>
    <t>ＦＡＸ：</t>
  </si>
  <si>
    <t>搬入日時</t>
    <rPh sb="0" eb="2">
      <t>ハンニュウ</t>
    </rPh>
    <rPh sb="2" eb="4">
      <t>ニチジ</t>
    </rPh>
    <phoneticPr fontId="2"/>
  </si>
  <si>
    <t>印刷会社</t>
    <rPh sb="0" eb="2">
      <t>インサツ</t>
    </rPh>
    <rPh sb="2" eb="4">
      <t>カイシャ</t>
    </rPh>
    <phoneticPr fontId="2"/>
  </si>
  <si>
    <t>市郡</t>
    <rPh sb="0" eb="1">
      <t>シ</t>
    </rPh>
    <rPh sb="1" eb="2">
      <t>グン</t>
    </rPh>
    <phoneticPr fontId="2"/>
  </si>
  <si>
    <t>秋田魁新報</t>
  </si>
  <si>
    <t>朝日新聞</t>
  </si>
  <si>
    <t>読売新聞</t>
  </si>
  <si>
    <t>毎日・日経・産経・河北</t>
  </si>
  <si>
    <t>販売店名</t>
  </si>
  <si>
    <t>部数</t>
    <rPh sb="0" eb="2">
      <t>ブスウ</t>
    </rPh>
    <phoneticPr fontId="2"/>
  </si>
  <si>
    <t>申込部数</t>
  </si>
  <si>
    <t>秋田南</t>
  </si>
  <si>
    <r>
      <t>秋田駅東</t>
    </r>
    <r>
      <rPr>
        <sz val="8"/>
        <rFont val="ＭＳ Ｐゴシック"/>
        <family val="3"/>
        <charset val="128"/>
      </rPr>
      <t>(NS)</t>
    </r>
    <phoneticPr fontId="2"/>
  </si>
  <si>
    <r>
      <t>秋田東部</t>
    </r>
    <r>
      <rPr>
        <sz val="8"/>
        <rFont val="ＭＳ Ｐゴシック"/>
        <family val="3"/>
        <charset val="128"/>
      </rPr>
      <t>(SK)</t>
    </r>
    <rPh sb="2" eb="4">
      <t>トウブ</t>
    </rPh>
    <phoneticPr fontId="2"/>
  </si>
  <si>
    <r>
      <t>産経 秋田</t>
    </r>
    <r>
      <rPr>
        <sz val="8"/>
        <rFont val="ＭＳ Ｐゴシック"/>
        <family val="3"/>
        <charset val="128"/>
      </rPr>
      <t>(K)</t>
    </r>
    <phoneticPr fontId="2"/>
  </si>
  <si>
    <t>御所野</t>
  </si>
  <si>
    <r>
      <t>秋田東部</t>
    </r>
    <r>
      <rPr>
        <sz val="8"/>
        <rFont val="ＭＳ Ｐゴシック"/>
        <family val="3"/>
        <charset val="128"/>
      </rPr>
      <t>(MNS)</t>
    </r>
    <phoneticPr fontId="2"/>
  </si>
  <si>
    <t>※4</t>
    <phoneticPr fontId="2"/>
  </si>
  <si>
    <t>秋田南部</t>
  </si>
  <si>
    <t>牛　 島</t>
    <phoneticPr fontId="2"/>
  </si>
  <si>
    <r>
      <t>秋田西部</t>
    </r>
    <r>
      <rPr>
        <sz val="8"/>
        <rFont val="ＭＳ Ｐゴシック"/>
        <family val="3"/>
        <charset val="128"/>
      </rPr>
      <t>(NSK)</t>
    </r>
    <phoneticPr fontId="2"/>
  </si>
  <si>
    <t>※5</t>
    <phoneticPr fontId="2"/>
  </si>
  <si>
    <r>
      <t>新　 屋</t>
    </r>
    <r>
      <rPr>
        <sz val="8"/>
        <rFont val="ＭＳ Ｐゴシック"/>
        <family val="3"/>
        <charset val="128"/>
      </rPr>
      <t>(AMN)</t>
    </r>
    <phoneticPr fontId="2"/>
  </si>
  <si>
    <r>
      <t>秋田中</t>
    </r>
    <r>
      <rPr>
        <sz val="8"/>
        <rFont val="ＭＳ Ｐゴシック"/>
        <family val="3"/>
        <charset val="128"/>
      </rPr>
      <t>(M)</t>
    </r>
    <phoneticPr fontId="2"/>
  </si>
  <si>
    <t>※2</t>
    <phoneticPr fontId="2"/>
  </si>
  <si>
    <r>
      <t>秋田南部</t>
    </r>
    <r>
      <rPr>
        <sz val="8"/>
        <rFont val="ＭＳ Ｐゴシック"/>
        <family val="3"/>
        <charset val="128"/>
      </rPr>
      <t>(MNS)</t>
    </r>
    <phoneticPr fontId="2"/>
  </si>
  <si>
    <t>※6</t>
    <phoneticPr fontId="2"/>
  </si>
  <si>
    <r>
      <t>土　 崎</t>
    </r>
    <r>
      <rPr>
        <sz val="8"/>
        <rFont val="ＭＳ Ｐゴシック"/>
        <family val="3"/>
        <charset val="128"/>
      </rPr>
      <t>(M)</t>
    </r>
    <phoneticPr fontId="2"/>
  </si>
  <si>
    <r>
      <t>大　 畑</t>
    </r>
    <r>
      <rPr>
        <sz val="8"/>
        <rFont val="ＭＳ Ｐゴシック"/>
        <family val="3"/>
        <charset val="128"/>
      </rPr>
      <t>(M)</t>
    </r>
    <phoneticPr fontId="2"/>
  </si>
  <si>
    <r>
      <t>新　 屋</t>
    </r>
    <r>
      <rPr>
        <sz val="8"/>
        <rFont val="ＭＳ Ｐゴシック"/>
        <family val="3"/>
        <charset val="128"/>
      </rPr>
      <t>(MNS)</t>
    </r>
    <phoneticPr fontId="2"/>
  </si>
  <si>
    <r>
      <t>秋田北</t>
    </r>
    <r>
      <rPr>
        <sz val="8"/>
        <rFont val="ＭＳ Ｐゴシック"/>
        <family val="3"/>
        <charset val="128"/>
      </rPr>
      <t>(M)</t>
    </r>
    <phoneticPr fontId="2"/>
  </si>
  <si>
    <r>
      <t>土　 崎</t>
    </r>
    <r>
      <rPr>
        <sz val="8"/>
        <rFont val="ＭＳ Ｐゴシック"/>
        <family val="3"/>
        <charset val="128"/>
      </rPr>
      <t>(NS)</t>
    </r>
    <phoneticPr fontId="2"/>
  </si>
  <si>
    <r>
      <t>秋田東</t>
    </r>
    <r>
      <rPr>
        <sz val="8"/>
        <rFont val="ＭＳ Ｐゴシック"/>
        <family val="3"/>
        <charset val="128"/>
      </rPr>
      <t>(M)</t>
    </r>
    <phoneticPr fontId="2"/>
  </si>
  <si>
    <t>※3</t>
    <phoneticPr fontId="2"/>
  </si>
  <si>
    <r>
      <t>追　 分</t>
    </r>
    <r>
      <rPr>
        <sz val="8"/>
        <rFont val="ＭＳ Ｐゴシック"/>
        <family val="3"/>
        <charset val="128"/>
      </rPr>
      <t>(MN)</t>
    </r>
    <phoneticPr fontId="2"/>
  </si>
  <si>
    <t>小計</t>
  </si>
  <si>
    <t>新　 屋</t>
    <phoneticPr fontId="2"/>
  </si>
  <si>
    <t>頁合計</t>
    <rPh sb="0" eb="1">
      <t>ペイジ</t>
    </rPh>
    <phoneticPr fontId="2"/>
  </si>
  <si>
    <t>割　 山</t>
    <phoneticPr fontId="2"/>
  </si>
  <si>
    <t>西南部</t>
    <rPh sb="0" eb="3">
      <t>セイナンブ</t>
    </rPh>
    <phoneticPr fontId="2"/>
  </si>
  <si>
    <r>
      <t>川　 尻</t>
    </r>
    <r>
      <rPr>
        <sz val="8"/>
        <rFont val="ＭＳ Ｐゴシック"/>
        <family val="3"/>
        <charset val="128"/>
      </rPr>
      <t>(M)</t>
    </r>
    <phoneticPr fontId="2"/>
  </si>
  <si>
    <t>秋田市</t>
    <rPh sb="0" eb="3">
      <t>アキタシ</t>
    </rPh>
    <phoneticPr fontId="2"/>
  </si>
  <si>
    <r>
      <t>土　 崎</t>
    </r>
    <r>
      <rPr>
        <sz val="8"/>
        <rFont val="ＭＳ Ｐゴシック"/>
        <family val="3"/>
        <charset val="128"/>
      </rPr>
      <t>(MSK)</t>
    </r>
    <phoneticPr fontId="2"/>
  </si>
  <si>
    <r>
      <t>飯　 島</t>
    </r>
    <r>
      <rPr>
        <sz val="8"/>
        <rFont val="ＭＳ Ｐゴシック"/>
        <family val="3"/>
        <charset val="128"/>
      </rPr>
      <t>(SK)</t>
    </r>
    <phoneticPr fontId="2"/>
  </si>
  <si>
    <r>
      <t>秋田西</t>
    </r>
    <r>
      <rPr>
        <sz val="8"/>
        <rFont val="ＭＳ Ｐゴシック"/>
        <family val="3"/>
        <charset val="128"/>
      </rPr>
      <t>(MSK)</t>
    </r>
    <phoneticPr fontId="2"/>
  </si>
  <si>
    <r>
      <t>松　 崎</t>
    </r>
    <r>
      <rPr>
        <sz val="8"/>
        <rFont val="ＭＳ Ｐゴシック"/>
        <family val="3"/>
        <charset val="128"/>
      </rPr>
      <t>(M)</t>
    </r>
    <phoneticPr fontId="2"/>
  </si>
  <si>
    <t>注）当社部数表は市郡別の表示になっておりますが、それ以外の市町村を担当している場合がございますので、　　　   　　必ず下記販売店情報をご確認ください。　　　　　　　　　　　　　　　　　　　　　　　　　　　　　　　　　　　　　　　　             　　　　　　　</t>
    <phoneticPr fontId="2"/>
  </si>
  <si>
    <r>
      <t xml:space="preserve">　 泉　 </t>
    </r>
    <r>
      <rPr>
        <sz val="8"/>
        <rFont val="ＭＳ Ｐゴシック"/>
        <family val="3"/>
        <charset val="128"/>
      </rPr>
      <t>(M)</t>
    </r>
    <phoneticPr fontId="2"/>
  </si>
  <si>
    <r>
      <t>旭　 川</t>
    </r>
    <r>
      <rPr>
        <sz val="8"/>
        <rFont val="ＭＳ Ｐゴシック"/>
        <family val="3"/>
        <charset val="128"/>
      </rPr>
      <t>(M)</t>
    </r>
    <phoneticPr fontId="2"/>
  </si>
  <si>
    <r>
      <t xml:space="preserve">　 桜　 </t>
    </r>
    <r>
      <rPr>
        <sz val="8"/>
        <rFont val="ＭＳ Ｐゴシック"/>
        <family val="3"/>
        <charset val="128"/>
      </rPr>
      <t>(M)</t>
    </r>
    <phoneticPr fontId="2"/>
  </si>
  <si>
    <t>※1　魁追分は、潟上市(天王)の一部を含む</t>
    <phoneticPr fontId="2"/>
  </si>
  <si>
    <r>
      <t>明　 田</t>
    </r>
    <r>
      <rPr>
        <sz val="8"/>
        <rFont val="ＭＳ Ｐゴシック"/>
        <family val="3"/>
        <charset val="128"/>
      </rPr>
      <t>(M)</t>
    </r>
    <phoneticPr fontId="2"/>
  </si>
  <si>
    <t>※2　朝日秋田南部は、旧河辺町を含む</t>
    <rPh sb="3" eb="5">
      <t>アサヒ</t>
    </rPh>
    <rPh sb="5" eb="7">
      <t>アキタ</t>
    </rPh>
    <rPh sb="7" eb="9">
      <t>ナンブ</t>
    </rPh>
    <rPh sb="11" eb="12">
      <t>キュウ</t>
    </rPh>
    <rPh sb="12" eb="15">
      <t>カワベマチ</t>
    </rPh>
    <phoneticPr fontId="2"/>
  </si>
  <si>
    <t>四ツ小屋</t>
  </si>
  <si>
    <t>※3　朝日追分は、潟上市(天王)の一部を含む</t>
    <rPh sb="3" eb="5">
      <t>アサヒ</t>
    </rPh>
    <rPh sb="5" eb="7">
      <t>オイワケ</t>
    </rPh>
    <rPh sb="9" eb="10">
      <t>ガタ</t>
    </rPh>
    <rPh sb="10" eb="11">
      <t>ウエ</t>
    </rPh>
    <rPh sb="11" eb="12">
      <t>シ</t>
    </rPh>
    <phoneticPr fontId="2"/>
  </si>
  <si>
    <t>※１</t>
    <phoneticPr fontId="2"/>
  </si>
  <si>
    <r>
      <t>追　 分</t>
    </r>
    <r>
      <rPr>
        <sz val="8"/>
        <rFont val="ＭＳ Ｐゴシック"/>
        <family val="3"/>
        <charset val="128"/>
      </rPr>
      <t>(NS)</t>
    </r>
    <phoneticPr fontId="2"/>
  </si>
  <si>
    <t>※4　読売秋田南部は、旧雄和町を含む</t>
    <rPh sb="3" eb="5">
      <t>ヨミウリ</t>
    </rPh>
    <rPh sb="5" eb="7">
      <t>アキタ</t>
    </rPh>
    <rPh sb="7" eb="9">
      <t>ナンブ</t>
    </rPh>
    <rPh sb="11" eb="12">
      <t>キュウ</t>
    </rPh>
    <rPh sb="14" eb="15">
      <t>マチ</t>
    </rPh>
    <phoneticPr fontId="2"/>
  </si>
  <si>
    <t>（旧河辺町）</t>
    <phoneticPr fontId="2"/>
  </si>
  <si>
    <r>
      <t>河　 辺</t>
    </r>
    <r>
      <rPr>
        <sz val="8"/>
        <rFont val="ＭＳ Ｐゴシック"/>
        <family val="3"/>
        <charset val="128"/>
      </rPr>
      <t>(YN)</t>
    </r>
    <phoneticPr fontId="2"/>
  </si>
  <si>
    <t>※5　読売新屋は、下浜地区のＡ・Ｍ・Ｎも取り扱う</t>
    <rPh sb="3" eb="5">
      <t>ヨミウリ</t>
    </rPh>
    <rPh sb="5" eb="7">
      <t>アラヤ</t>
    </rPh>
    <rPh sb="20" eb="21">
      <t>ト</t>
    </rPh>
    <rPh sb="22" eb="23">
      <t>アツカ</t>
    </rPh>
    <phoneticPr fontId="2"/>
  </si>
  <si>
    <t>（旧雄和町）</t>
    <rPh sb="1" eb="2">
      <t>キュウ</t>
    </rPh>
    <rPh sb="2" eb="4">
      <t>ユウワ</t>
    </rPh>
    <rPh sb="4" eb="5">
      <t>マチ</t>
    </rPh>
    <phoneticPr fontId="2"/>
  </si>
  <si>
    <r>
      <t>雄　 和</t>
    </r>
    <r>
      <rPr>
        <sz val="8"/>
        <rFont val="ＭＳ Ｐゴシック"/>
        <family val="3"/>
        <charset val="128"/>
      </rPr>
      <t>(AMNS)</t>
    </r>
    <rPh sb="0" eb="1">
      <t>ユウ</t>
    </rPh>
    <rPh sb="3" eb="4">
      <t>ワ</t>
    </rPh>
    <phoneticPr fontId="2"/>
  </si>
  <si>
    <t>※6　読売土崎は、潟上市(天王)の一部を含む</t>
    <rPh sb="3" eb="5">
      <t>ヨミウリ</t>
    </rPh>
    <rPh sb="5" eb="7">
      <t>ツチザキ</t>
    </rPh>
    <rPh sb="9" eb="10">
      <t>ガタ</t>
    </rPh>
    <rPh sb="10" eb="11">
      <t>ウエ</t>
    </rPh>
    <rPh sb="11" eb="12">
      <t>シ</t>
    </rPh>
    <phoneticPr fontId="2"/>
  </si>
  <si>
    <t>合売店・複合店は、販売店名欄にアルファベットにて表示しております。Ａは朝日、Ｙは読売、Ｍは毎日、Ｎは日経、Ｓは産経、Ｋは河北、Ｈは北鹿。又、合売店・複合店の銘柄指定はできません。</t>
    <rPh sb="9" eb="11">
      <t>ハンバイ</t>
    </rPh>
    <rPh sb="11" eb="13">
      <t>テンメイ</t>
    </rPh>
    <rPh sb="13" eb="14">
      <t>ラン</t>
    </rPh>
    <rPh sb="35" eb="37">
      <t>アサヒ</t>
    </rPh>
    <rPh sb="40" eb="42">
      <t>ヨミウリ</t>
    </rPh>
    <rPh sb="45" eb="47">
      <t>マイニチ</t>
    </rPh>
    <rPh sb="50" eb="52">
      <t>ニッケイ</t>
    </rPh>
    <rPh sb="55" eb="57">
      <t>サンケイ</t>
    </rPh>
    <rPh sb="60" eb="62">
      <t>カホク</t>
    </rPh>
    <rPh sb="65" eb="66">
      <t>キタ</t>
    </rPh>
    <rPh sb="66" eb="67">
      <t>シカ</t>
    </rPh>
    <phoneticPr fontId="2"/>
  </si>
  <si>
    <t>潟上市・男鹿市・南秋田郡・能代市・山本郡</t>
    <rPh sb="0" eb="1">
      <t>カタ</t>
    </rPh>
    <rPh sb="1" eb="2">
      <t>ア</t>
    </rPh>
    <rPh sb="2" eb="3">
      <t>シ</t>
    </rPh>
    <rPh sb="4" eb="7">
      <t>オガシ</t>
    </rPh>
    <rPh sb="8" eb="12">
      <t>ミナミアキタグン</t>
    </rPh>
    <rPh sb="13" eb="16">
      <t>ノシロシ</t>
    </rPh>
    <rPh sb="17" eb="19">
      <t>ヤマモト</t>
    </rPh>
    <rPh sb="19" eb="20">
      <t>グン</t>
    </rPh>
    <phoneticPr fontId="2"/>
  </si>
  <si>
    <t>市　郡</t>
    <rPh sb="0" eb="1">
      <t>シ</t>
    </rPh>
    <rPh sb="2" eb="3">
      <t>グン</t>
    </rPh>
    <phoneticPr fontId="2"/>
  </si>
  <si>
    <t>町村</t>
    <rPh sb="0" eb="2">
      <t>チョウソン</t>
    </rPh>
    <phoneticPr fontId="2"/>
  </si>
  <si>
    <t>秋田魁新報</t>
    <rPh sb="0" eb="2">
      <t>アキタ</t>
    </rPh>
    <rPh sb="2" eb="3">
      <t>サキガケ</t>
    </rPh>
    <rPh sb="3" eb="5">
      <t>シンポウ</t>
    </rPh>
    <phoneticPr fontId="2"/>
  </si>
  <si>
    <t>販売店名</t>
    <rPh sb="0" eb="2">
      <t>ハンバイ</t>
    </rPh>
    <rPh sb="2" eb="4">
      <t>テンメイ</t>
    </rPh>
    <phoneticPr fontId="2"/>
  </si>
  <si>
    <t>潟上市</t>
    <rPh sb="0" eb="1">
      <t>ガタ</t>
    </rPh>
    <rPh sb="1" eb="2">
      <t>ウエ</t>
    </rPh>
    <rPh sb="2" eb="3">
      <t>シ</t>
    </rPh>
    <phoneticPr fontId="2"/>
  </si>
  <si>
    <t>（旧天王町）</t>
    <rPh sb="1" eb="2">
      <t>キュウ</t>
    </rPh>
    <rPh sb="2" eb="5">
      <t>テンノウマチ</t>
    </rPh>
    <phoneticPr fontId="2"/>
  </si>
  <si>
    <t>天　 王</t>
    <rPh sb="0" eb="1">
      <t>テン</t>
    </rPh>
    <rPh sb="3" eb="4">
      <t>オウ</t>
    </rPh>
    <phoneticPr fontId="2"/>
  </si>
  <si>
    <t>（旧昭和町）　　　　　　　　　　　　（旧飯田川町）</t>
    <rPh sb="1" eb="2">
      <t>キュウ</t>
    </rPh>
    <rPh sb="2" eb="4">
      <t>ショウワ</t>
    </rPh>
    <rPh sb="4" eb="5">
      <t>マチ</t>
    </rPh>
    <rPh sb="19" eb="20">
      <t>キュウ</t>
    </rPh>
    <rPh sb="20" eb="23">
      <t>イイタガワ</t>
    </rPh>
    <rPh sb="23" eb="24">
      <t>マチ</t>
    </rPh>
    <phoneticPr fontId="2"/>
  </si>
  <si>
    <r>
      <t>昭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和</t>
    </r>
    <r>
      <rPr>
        <sz val="8"/>
        <rFont val="ＭＳ Ｐゴシック"/>
        <family val="3"/>
        <charset val="128"/>
      </rPr>
      <t>(ANS)</t>
    </r>
    <rPh sb="0" eb="1">
      <t>アキラ</t>
    </rPh>
    <rPh sb="3" eb="4">
      <t>ワ</t>
    </rPh>
    <phoneticPr fontId="2"/>
  </si>
  <si>
    <t>※9</t>
    <phoneticPr fontId="2"/>
  </si>
  <si>
    <r>
      <t>昭　 和</t>
    </r>
    <r>
      <rPr>
        <sz val="8"/>
        <rFont val="ＭＳ Ｐゴシック"/>
        <family val="3"/>
        <charset val="128"/>
      </rPr>
      <t>(M)</t>
    </r>
    <rPh sb="0" eb="1">
      <t>アキラ</t>
    </rPh>
    <rPh sb="3" eb="4">
      <t>ワ</t>
    </rPh>
    <phoneticPr fontId="2"/>
  </si>
  <si>
    <t>地区計</t>
    <rPh sb="0" eb="2">
      <t>チク</t>
    </rPh>
    <rPh sb="2" eb="3">
      <t>ケイ</t>
    </rPh>
    <phoneticPr fontId="2"/>
  </si>
  <si>
    <t>小計</t>
    <rPh sb="0" eb="2">
      <t>ショウケイ</t>
    </rPh>
    <phoneticPr fontId="2"/>
  </si>
  <si>
    <t>男鹿市</t>
    <rPh sb="0" eb="3">
      <t>オガシ</t>
    </rPh>
    <phoneticPr fontId="2"/>
  </si>
  <si>
    <t>※２</t>
    <phoneticPr fontId="2"/>
  </si>
  <si>
    <t>船　 越</t>
    <rPh sb="0" eb="1">
      <t>フナ</t>
    </rPh>
    <rPh sb="3" eb="4">
      <t>コ</t>
    </rPh>
    <phoneticPr fontId="2"/>
  </si>
  <si>
    <t>※8</t>
    <phoneticPr fontId="2"/>
  </si>
  <si>
    <r>
      <t>船　 越</t>
    </r>
    <r>
      <rPr>
        <sz val="8"/>
        <rFont val="ＭＳ Ｐゴシック"/>
        <family val="3"/>
        <charset val="128"/>
      </rPr>
      <t>(YMNS)</t>
    </r>
    <rPh sb="0" eb="1">
      <t>フナ</t>
    </rPh>
    <rPh sb="3" eb="4">
      <t>コシ</t>
    </rPh>
    <phoneticPr fontId="2"/>
  </si>
  <si>
    <t>※３</t>
  </si>
  <si>
    <r>
      <t>脇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本</t>
    </r>
    <r>
      <rPr>
        <sz val="8"/>
        <rFont val="ＭＳ Ｐゴシック"/>
        <family val="3"/>
        <charset val="128"/>
      </rPr>
      <t>(AYMN)</t>
    </r>
    <rPh sb="0" eb="1">
      <t>ワキ</t>
    </rPh>
    <rPh sb="3" eb="4">
      <t>ホン</t>
    </rPh>
    <phoneticPr fontId="2"/>
  </si>
  <si>
    <r>
      <t>北　 浦</t>
    </r>
    <r>
      <rPr>
        <sz val="8"/>
        <rFont val="ＭＳ Ｐゴシック"/>
        <family val="3"/>
        <charset val="128"/>
      </rPr>
      <t>(YMNS)</t>
    </r>
    <rPh sb="0" eb="1">
      <t>キタ</t>
    </rPh>
    <rPh sb="3" eb="4">
      <t>ウラ</t>
    </rPh>
    <phoneticPr fontId="2"/>
  </si>
  <si>
    <t>北　 浦</t>
    <rPh sb="0" eb="1">
      <t>キタ</t>
    </rPh>
    <rPh sb="3" eb="4">
      <t>ウラ</t>
    </rPh>
    <phoneticPr fontId="2"/>
  </si>
  <si>
    <r>
      <t>五里合</t>
    </r>
    <r>
      <rPr>
        <sz val="8"/>
        <rFont val="ＭＳ Ｐゴシック"/>
        <family val="3"/>
        <charset val="128"/>
      </rPr>
      <t>(AYMN)</t>
    </r>
    <rPh sb="0" eb="3">
      <t>イリアイ</t>
    </rPh>
    <phoneticPr fontId="2"/>
  </si>
  <si>
    <r>
      <t>船　 川</t>
    </r>
    <r>
      <rPr>
        <sz val="8"/>
        <rFont val="ＭＳ Ｐゴシック"/>
        <family val="3"/>
        <charset val="128"/>
      </rPr>
      <t>(AYMNS)</t>
    </r>
    <rPh sb="0" eb="1">
      <t>フナ</t>
    </rPh>
    <rPh sb="3" eb="4">
      <t>カワ</t>
    </rPh>
    <phoneticPr fontId="2"/>
  </si>
  <si>
    <t>南秋田郡</t>
    <rPh sb="0" eb="4">
      <t>ミナミアキタグン</t>
    </rPh>
    <phoneticPr fontId="2"/>
  </si>
  <si>
    <t>井川町</t>
    <rPh sb="0" eb="3">
      <t>イカワマチ</t>
    </rPh>
    <phoneticPr fontId="2"/>
  </si>
  <si>
    <r>
      <rPr>
        <sz val="11"/>
        <rFont val="ＭＳ Ｐゴシック"/>
        <family val="3"/>
        <charset val="128"/>
      </rPr>
      <t>井   川</t>
    </r>
    <r>
      <rPr>
        <sz val="8"/>
        <rFont val="ＭＳ Ｐゴシック"/>
        <family val="3"/>
        <charset val="128"/>
      </rPr>
      <t>(ANS)</t>
    </r>
    <rPh sb="0" eb="1">
      <t>イ</t>
    </rPh>
    <rPh sb="4" eb="5">
      <t>カワ</t>
    </rPh>
    <phoneticPr fontId="2"/>
  </si>
  <si>
    <t>潟上市の読売昭和が担当</t>
    <rPh sb="0" eb="3">
      <t>カタガミシ</t>
    </rPh>
    <rPh sb="4" eb="6">
      <t>ヨミウリ</t>
    </rPh>
    <rPh sb="6" eb="8">
      <t>ショウワ</t>
    </rPh>
    <rPh sb="9" eb="11">
      <t>タントウ</t>
    </rPh>
    <phoneticPr fontId="2"/>
  </si>
  <si>
    <t>八郎潟町</t>
    <rPh sb="0" eb="4">
      <t>ハチロウガタマチ</t>
    </rPh>
    <phoneticPr fontId="2"/>
  </si>
  <si>
    <r>
      <t>一日市</t>
    </r>
    <r>
      <rPr>
        <sz val="8"/>
        <rFont val="ＭＳ Ｐゴシック"/>
        <family val="3"/>
        <charset val="128"/>
      </rPr>
      <t>(AYMN)</t>
    </r>
    <rPh sb="0" eb="3">
      <t>ヒトイチ</t>
    </rPh>
    <phoneticPr fontId="2"/>
  </si>
  <si>
    <t>五城目町</t>
    <rPh sb="0" eb="4">
      <t>ゴジョウメマチ</t>
    </rPh>
    <phoneticPr fontId="2"/>
  </si>
  <si>
    <r>
      <t>五城目</t>
    </r>
    <r>
      <rPr>
        <sz val="8"/>
        <rFont val="ＭＳ Ｐゴシック"/>
        <family val="3"/>
        <charset val="128"/>
      </rPr>
      <t>(AYMN)</t>
    </r>
    <rPh sb="0" eb="3">
      <t>ゴジョウメ</t>
    </rPh>
    <phoneticPr fontId="2"/>
  </si>
  <si>
    <t>大潟村</t>
    <rPh sb="0" eb="3">
      <t>オオガタムラ</t>
    </rPh>
    <phoneticPr fontId="2"/>
  </si>
  <si>
    <t>男鹿市の魁五里合が担当</t>
    <rPh sb="0" eb="3">
      <t>オガシ</t>
    </rPh>
    <rPh sb="4" eb="5">
      <t>サキガケ</t>
    </rPh>
    <rPh sb="5" eb="6">
      <t>ゴ</t>
    </rPh>
    <rPh sb="6" eb="7">
      <t>サト</t>
    </rPh>
    <rPh sb="7" eb="8">
      <t>ア</t>
    </rPh>
    <rPh sb="9" eb="11">
      <t>タントウ</t>
    </rPh>
    <phoneticPr fontId="2"/>
  </si>
  <si>
    <t>能代市</t>
    <rPh sb="0" eb="3">
      <t>ノシロシ</t>
    </rPh>
    <phoneticPr fontId="2"/>
  </si>
  <si>
    <r>
      <t>能代南</t>
    </r>
    <r>
      <rPr>
        <sz val="8"/>
        <rFont val="ＭＳ Ｐゴシック"/>
        <family val="3"/>
        <charset val="128"/>
      </rPr>
      <t>(AMNS)</t>
    </r>
    <rPh sb="0" eb="2">
      <t>ノシロ</t>
    </rPh>
    <rPh sb="2" eb="3">
      <t>ミナミ</t>
    </rPh>
    <phoneticPr fontId="2"/>
  </si>
  <si>
    <t>能　 代</t>
    <rPh sb="0" eb="1">
      <t>ノウ</t>
    </rPh>
    <rPh sb="3" eb="4">
      <t>ダイ</t>
    </rPh>
    <phoneticPr fontId="2"/>
  </si>
  <si>
    <r>
      <t>毎日 能代</t>
    </r>
    <r>
      <rPr>
        <sz val="8"/>
        <rFont val="ＭＳ Ｐゴシック"/>
        <family val="3"/>
        <charset val="128"/>
      </rPr>
      <t>(N)</t>
    </r>
    <rPh sb="0" eb="2">
      <t>マイニチ</t>
    </rPh>
    <rPh sb="3" eb="5">
      <t>ノシロ</t>
    </rPh>
    <phoneticPr fontId="2"/>
  </si>
  <si>
    <r>
      <t>能代西</t>
    </r>
    <r>
      <rPr>
        <sz val="8"/>
        <rFont val="ＭＳ Ｐゴシック"/>
        <family val="3"/>
        <charset val="128"/>
      </rPr>
      <t>(ANS)</t>
    </r>
    <rPh sb="0" eb="2">
      <t>ノシロ</t>
    </rPh>
    <rPh sb="2" eb="3">
      <t>ニシ</t>
    </rPh>
    <phoneticPr fontId="2"/>
  </si>
  <si>
    <t>（旧二ツ井町）</t>
    <rPh sb="1" eb="2">
      <t>キュウ</t>
    </rPh>
    <rPh sb="2" eb="3">
      <t>フタ</t>
    </rPh>
    <rPh sb="4" eb="6">
      <t>イマチ</t>
    </rPh>
    <phoneticPr fontId="2"/>
  </si>
  <si>
    <r>
      <t>二ツ井</t>
    </r>
    <r>
      <rPr>
        <sz val="8"/>
        <rFont val="ＭＳ Ｐゴシック"/>
        <family val="3"/>
        <charset val="128"/>
      </rPr>
      <t>(AYMNS)</t>
    </r>
    <rPh sb="0" eb="3">
      <t>フタツイ</t>
    </rPh>
    <phoneticPr fontId="2"/>
  </si>
  <si>
    <r>
      <t>富　 根</t>
    </r>
    <r>
      <rPr>
        <sz val="8"/>
        <rFont val="ＭＳ Ｐゴシック"/>
        <family val="3"/>
        <charset val="128"/>
      </rPr>
      <t>(AMN)</t>
    </r>
    <rPh sb="0" eb="1">
      <t>トミ</t>
    </rPh>
    <rPh sb="3" eb="4">
      <t>ネ</t>
    </rPh>
    <phoneticPr fontId="2"/>
  </si>
  <si>
    <t>山本郡</t>
    <rPh sb="0" eb="3">
      <t>ヤマモトグン</t>
    </rPh>
    <phoneticPr fontId="2"/>
  </si>
  <si>
    <t>三種町</t>
    <rPh sb="0" eb="1">
      <t>ミ</t>
    </rPh>
    <rPh sb="1" eb="2">
      <t>タネ</t>
    </rPh>
    <rPh sb="2" eb="3">
      <t>マチ</t>
    </rPh>
    <phoneticPr fontId="2"/>
  </si>
  <si>
    <t>琴　 丘</t>
    <rPh sb="0" eb="1">
      <t>コト</t>
    </rPh>
    <rPh sb="3" eb="4">
      <t>オカ</t>
    </rPh>
    <phoneticPr fontId="2"/>
  </si>
  <si>
    <r>
      <t>鹿　 渡</t>
    </r>
    <r>
      <rPr>
        <sz val="8"/>
        <rFont val="ＭＳ Ｐゴシック"/>
        <family val="3"/>
        <charset val="128"/>
      </rPr>
      <t>(YMNS)</t>
    </r>
    <rPh sb="0" eb="1">
      <t>シカ</t>
    </rPh>
    <rPh sb="3" eb="4">
      <t>ワタリ</t>
    </rPh>
    <phoneticPr fontId="2"/>
  </si>
  <si>
    <t>（旧琴丘町）　　　　　 　　(旧八竜町)</t>
    <rPh sb="1" eb="2">
      <t>キュウ</t>
    </rPh>
    <rPh sb="2" eb="5">
      <t>コトオカマチ</t>
    </rPh>
    <rPh sb="15" eb="16">
      <t>キュウ</t>
    </rPh>
    <rPh sb="16" eb="19">
      <t>ハチリュウマチ</t>
    </rPh>
    <phoneticPr fontId="2"/>
  </si>
  <si>
    <t>八　 竜</t>
    <rPh sb="0" eb="1">
      <t>ハチ</t>
    </rPh>
    <rPh sb="3" eb="4">
      <t>リュウ</t>
    </rPh>
    <phoneticPr fontId="2"/>
  </si>
  <si>
    <t>(旧山本町)</t>
    <rPh sb="1" eb="2">
      <t>キュウ</t>
    </rPh>
    <rPh sb="2" eb="5">
      <t>ヤマモトマチ</t>
    </rPh>
    <phoneticPr fontId="2"/>
  </si>
  <si>
    <t>※7</t>
    <phoneticPr fontId="2"/>
  </si>
  <si>
    <r>
      <t>森　 岳</t>
    </r>
    <r>
      <rPr>
        <sz val="8"/>
        <rFont val="ＭＳ Ｐゴシック"/>
        <family val="3"/>
        <charset val="128"/>
      </rPr>
      <t>(AYMNS)</t>
    </r>
    <rPh sb="0" eb="1">
      <t>モリ</t>
    </rPh>
    <rPh sb="3" eb="4">
      <t>タケ</t>
    </rPh>
    <phoneticPr fontId="2"/>
  </si>
  <si>
    <t>八峰町</t>
    <rPh sb="0" eb="3">
      <t>ハッポウチョウ</t>
    </rPh>
    <phoneticPr fontId="2"/>
  </si>
  <si>
    <r>
      <rPr>
        <sz val="9"/>
        <rFont val="ＭＳ Ｐゴシック"/>
        <family val="3"/>
        <charset val="128"/>
      </rPr>
      <t>八森岩館</t>
    </r>
    <r>
      <rPr>
        <sz val="8"/>
        <rFont val="ＭＳ Ｐゴシック"/>
        <family val="3"/>
        <charset val="128"/>
      </rPr>
      <t>（AYMNS）</t>
    </r>
    <rPh sb="3" eb="4">
      <t>タテ</t>
    </rPh>
    <phoneticPr fontId="2"/>
  </si>
  <si>
    <t>藤里町</t>
    <rPh sb="0" eb="3">
      <t>フジサトマチ</t>
    </rPh>
    <phoneticPr fontId="2"/>
  </si>
  <si>
    <r>
      <t>藤   里</t>
    </r>
    <r>
      <rPr>
        <sz val="8"/>
        <rFont val="ＭＳ Ｐゴシック"/>
        <family val="3"/>
        <charset val="128"/>
      </rPr>
      <t>(AYMN)</t>
    </r>
    <rPh sb="0" eb="1">
      <t>フジ</t>
    </rPh>
    <rPh sb="4" eb="5">
      <t>サト</t>
    </rPh>
    <phoneticPr fontId="2"/>
  </si>
  <si>
    <t>頁合計</t>
    <rPh sb="0" eb="1">
      <t>ページ</t>
    </rPh>
    <rPh sb="1" eb="3">
      <t>ゴウケイ</t>
    </rPh>
    <phoneticPr fontId="2"/>
  </si>
  <si>
    <t>注）当社部数表は市郡別の表示になっておりますが、それ以外の市町村を担当している場合がございますので、必ず下記販売店情報をご確認ください。</t>
    <rPh sb="0" eb="1">
      <t>チュウ</t>
    </rPh>
    <rPh sb="2" eb="4">
      <t>トウシャ</t>
    </rPh>
    <rPh sb="4" eb="6">
      <t>ブスウ</t>
    </rPh>
    <rPh sb="6" eb="7">
      <t>ヒョウ</t>
    </rPh>
    <rPh sb="8" eb="9">
      <t>シ</t>
    </rPh>
    <rPh sb="9" eb="10">
      <t>グン</t>
    </rPh>
    <rPh sb="10" eb="11">
      <t>ベツ</t>
    </rPh>
    <rPh sb="12" eb="14">
      <t>ヒョウジ</t>
    </rPh>
    <rPh sb="26" eb="28">
      <t>イガイ</t>
    </rPh>
    <rPh sb="29" eb="32">
      <t>シチョウソン</t>
    </rPh>
    <rPh sb="33" eb="35">
      <t>タントウ</t>
    </rPh>
    <rPh sb="39" eb="41">
      <t>バアイ</t>
    </rPh>
    <rPh sb="50" eb="51">
      <t>カナラ</t>
    </rPh>
    <rPh sb="52" eb="54">
      <t>カキ</t>
    </rPh>
    <rPh sb="54" eb="57">
      <t>ハンバイテン</t>
    </rPh>
    <rPh sb="57" eb="59">
      <t>ジョウホウ</t>
    </rPh>
    <rPh sb="61" eb="63">
      <t>カクニン</t>
    </rPh>
    <phoneticPr fontId="2"/>
  </si>
  <si>
    <t>※1　魁昭和は、飯田川を含む。</t>
    <rPh sb="3" eb="4">
      <t>サキガケ</t>
    </rPh>
    <rPh sb="4" eb="6">
      <t>ショウワ</t>
    </rPh>
    <rPh sb="12" eb="13">
      <t>フク</t>
    </rPh>
    <phoneticPr fontId="2"/>
  </si>
  <si>
    <t>※5　魁一日市は、五城目町の一部を含む。</t>
    <rPh sb="3" eb="4">
      <t>サキガケ</t>
    </rPh>
    <rPh sb="4" eb="6">
      <t>イチジツ</t>
    </rPh>
    <rPh sb="6" eb="7">
      <t>シ</t>
    </rPh>
    <phoneticPr fontId="2"/>
  </si>
  <si>
    <t>※9　読売昭和は、井川町を含む。</t>
    <rPh sb="5" eb="7">
      <t>ショウワ</t>
    </rPh>
    <rPh sb="9" eb="12">
      <t>イカワマチ</t>
    </rPh>
    <phoneticPr fontId="2"/>
  </si>
  <si>
    <t>※2　魁船越は、若美の一部を含む。</t>
    <rPh sb="3" eb="4">
      <t>サキガケ</t>
    </rPh>
    <rPh sb="8" eb="9">
      <t>ワカ</t>
    </rPh>
    <rPh sb="9" eb="10">
      <t>ビ</t>
    </rPh>
    <rPh sb="11" eb="13">
      <t>イチブ</t>
    </rPh>
    <rPh sb="14" eb="15">
      <t>フク</t>
    </rPh>
    <phoneticPr fontId="2"/>
  </si>
  <si>
    <t>※6　魁琴丘は、旧山本町の一部を含む。</t>
    <rPh sb="3" eb="4">
      <t>サキガケ</t>
    </rPh>
    <rPh sb="4" eb="6">
      <t>コトオカ</t>
    </rPh>
    <rPh sb="8" eb="9">
      <t>キュウ</t>
    </rPh>
    <rPh sb="9" eb="11">
      <t>ヤマモト</t>
    </rPh>
    <rPh sb="11" eb="12">
      <t>マチ</t>
    </rPh>
    <rPh sb="13" eb="15">
      <t>イチブ</t>
    </rPh>
    <rPh sb="16" eb="17">
      <t>フク</t>
    </rPh>
    <phoneticPr fontId="2"/>
  </si>
  <si>
    <t>※3　魁脇本は、若美の一部を含む。</t>
    <rPh sb="3" eb="4">
      <t>サキガケ</t>
    </rPh>
    <rPh sb="4" eb="6">
      <t>ワキモト</t>
    </rPh>
    <rPh sb="8" eb="9">
      <t>ワカ</t>
    </rPh>
    <rPh sb="9" eb="10">
      <t>ビ</t>
    </rPh>
    <rPh sb="11" eb="13">
      <t>イチブ</t>
    </rPh>
    <rPh sb="14" eb="15">
      <t>フク</t>
    </rPh>
    <phoneticPr fontId="2"/>
  </si>
  <si>
    <r>
      <t>※7　魁森岳は、八竜(中央紙のみ）を含む。</t>
    </r>
    <r>
      <rPr>
        <sz val="8"/>
        <color rgb="FFFF0000"/>
        <rFont val="ＭＳ Ｐゴシック"/>
        <family val="3"/>
        <charset val="128"/>
      </rPr>
      <t>【</t>
    </r>
    <r>
      <rPr>
        <b/>
        <sz val="8"/>
        <color rgb="FFFF0000"/>
        <rFont val="ＭＳ Ｐゴシック"/>
        <family val="3"/>
        <charset val="128"/>
      </rPr>
      <t>月曜日折込不可。】</t>
    </r>
    <rPh sb="3" eb="4">
      <t>サキガケ</t>
    </rPh>
    <rPh sb="4" eb="6">
      <t>モリタケ</t>
    </rPh>
    <rPh sb="8" eb="10">
      <t>ハチリュウ</t>
    </rPh>
    <rPh sb="11" eb="14">
      <t>チュウオウシ</t>
    </rPh>
    <rPh sb="18" eb="19">
      <t>フク</t>
    </rPh>
    <phoneticPr fontId="2"/>
  </si>
  <si>
    <t>※4　魁五里合は大潟村全域・若美の一部を含む。</t>
    <rPh sb="3" eb="4">
      <t>サキガケ</t>
    </rPh>
    <rPh sb="4" eb="6">
      <t>ゴリ</t>
    </rPh>
    <rPh sb="6" eb="7">
      <t>アイ</t>
    </rPh>
    <rPh sb="8" eb="11">
      <t>オオガタムラ</t>
    </rPh>
    <rPh sb="11" eb="13">
      <t>ゼンイキ</t>
    </rPh>
    <rPh sb="14" eb="15">
      <t>ワカ</t>
    </rPh>
    <rPh sb="15" eb="16">
      <t>ビ</t>
    </rPh>
    <rPh sb="17" eb="19">
      <t>イチブ</t>
    </rPh>
    <rPh sb="20" eb="21">
      <t>フク</t>
    </rPh>
    <phoneticPr fontId="2"/>
  </si>
  <si>
    <t>※8　朝日船越は、若美・潟上市(天王)の一部を含む。</t>
    <rPh sb="3" eb="5">
      <t>アサヒ</t>
    </rPh>
    <phoneticPr fontId="2"/>
  </si>
  <si>
    <t>横手市・湯沢市・雄勝郡</t>
    <rPh sb="0" eb="3">
      <t>ヨコテシ</t>
    </rPh>
    <rPh sb="4" eb="6">
      <t>ユザワ</t>
    </rPh>
    <rPh sb="6" eb="7">
      <t>シ</t>
    </rPh>
    <rPh sb="8" eb="11">
      <t>オガチグン</t>
    </rPh>
    <phoneticPr fontId="2"/>
  </si>
  <si>
    <t>搬入日時：</t>
    <rPh sb="0" eb="2">
      <t>ハンニュウ</t>
    </rPh>
    <rPh sb="2" eb="4">
      <t>ニチジ</t>
    </rPh>
    <phoneticPr fontId="2"/>
  </si>
  <si>
    <t>印刷会社：</t>
    <rPh sb="0" eb="2">
      <t>インサツ</t>
    </rPh>
    <rPh sb="2" eb="4">
      <t>カイシャ</t>
    </rPh>
    <phoneticPr fontId="2"/>
  </si>
  <si>
    <t>横手市</t>
    <rPh sb="0" eb="3">
      <t>ヨコテシ</t>
    </rPh>
    <phoneticPr fontId="2"/>
  </si>
  <si>
    <r>
      <t>横手南</t>
    </r>
    <r>
      <rPr>
        <sz val="8"/>
        <rFont val="ＭＳ Ｐゴシック"/>
        <family val="3"/>
        <charset val="128"/>
      </rPr>
      <t>(AMSK)</t>
    </r>
    <rPh sb="0" eb="2">
      <t>ヨコテ</t>
    </rPh>
    <rPh sb="2" eb="3">
      <t>ミナミ</t>
    </rPh>
    <phoneticPr fontId="2"/>
  </si>
  <si>
    <r>
      <t>横　 手</t>
    </r>
    <r>
      <rPr>
        <sz val="8"/>
        <rFont val="ＭＳ Ｐゴシック"/>
        <family val="3"/>
        <charset val="128"/>
      </rPr>
      <t>(N)</t>
    </r>
    <rPh sb="0" eb="1">
      <t>ヨコ</t>
    </rPh>
    <rPh sb="3" eb="4">
      <t>テ</t>
    </rPh>
    <phoneticPr fontId="2"/>
  </si>
  <si>
    <t>※14</t>
    <phoneticPr fontId="2"/>
  </si>
  <si>
    <r>
      <t>産経 金沢</t>
    </r>
    <r>
      <rPr>
        <sz val="8"/>
        <rFont val="ＭＳ Ｐゴシック"/>
        <family val="3"/>
        <charset val="128"/>
      </rPr>
      <t>(K)</t>
    </r>
    <rPh sb="0" eb="2">
      <t>サンケイ</t>
    </rPh>
    <rPh sb="3" eb="4">
      <t>カネ</t>
    </rPh>
    <rPh sb="4" eb="5">
      <t>ザワ</t>
    </rPh>
    <phoneticPr fontId="2"/>
  </si>
  <si>
    <r>
      <t>横手東</t>
    </r>
    <r>
      <rPr>
        <sz val="8"/>
        <rFont val="ＭＳ Ｐゴシック"/>
        <family val="3"/>
        <charset val="128"/>
      </rPr>
      <t>(AMSK)</t>
    </r>
    <rPh sb="0" eb="2">
      <t>ヨコテ</t>
    </rPh>
    <rPh sb="2" eb="3">
      <t>ヒガシ</t>
    </rPh>
    <phoneticPr fontId="2"/>
  </si>
  <si>
    <t>※10</t>
    <phoneticPr fontId="2"/>
  </si>
  <si>
    <r>
      <t>金　 沢</t>
    </r>
    <r>
      <rPr>
        <sz val="8"/>
        <rFont val="ＭＳ Ｐゴシック"/>
        <family val="3"/>
        <charset val="128"/>
      </rPr>
      <t>(AMN)</t>
    </r>
    <rPh sb="0" eb="1">
      <t>カネ</t>
    </rPh>
    <rPh sb="3" eb="4">
      <t>ザワ</t>
    </rPh>
    <phoneticPr fontId="2"/>
  </si>
  <si>
    <r>
      <t>横手西</t>
    </r>
    <r>
      <rPr>
        <sz val="8"/>
        <rFont val="ＭＳ Ｐゴシック"/>
        <family val="3"/>
        <charset val="128"/>
      </rPr>
      <t>(AMS)</t>
    </r>
    <rPh sb="0" eb="2">
      <t>ヨコテ</t>
    </rPh>
    <rPh sb="2" eb="3">
      <t>ニシ</t>
    </rPh>
    <phoneticPr fontId="2"/>
  </si>
  <si>
    <r>
      <t>横手北(</t>
    </r>
    <r>
      <rPr>
        <sz val="8"/>
        <rFont val="ＭＳ Ｐゴシック"/>
        <family val="3"/>
        <charset val="128"/>
      </rPr>
      <t>AMS)</t>
    </r>
    <rPh sb="0" eb="1">
      <t>ヨコ</t>
    </rPh>
    <rPh sb="1" eb="2">
      <t>テ</t>
    </rPh>
    <rPh sb="2" eb="3">
      <t>キタ</t>
    </rPh>
    <phoneticPr fontId="2"/>
  </si>
  <si>
    <t>（旧増田町）</t>
    <rPh sb="1" eb="2">
      <t>キュウ</t>
    </rPh>
    <rPh sb="2" eb="5">
      <t>マスダマチ</t>
    </rPh>
    <phoneticPr fontId="2"/>
  </si>
  <si>
    <t>※３</t>
    <phoneticPr fontId="2"/>
  </si>
  <si>
    <r>
      <t>増　 田</t>
    </r>
    <r>
      <rPr>
        <sz val="8"/>
        <rFont val="ＭＳ Ｐゴシック"/>
        <family val="3"/>
        <charset val="128"/>
      </rPr>
      <t>(AMS)</t>
    </r>
    <rPh sb="0" eb="1">
      <t>ゾウ</t>
    </rPh>
    <rPh sb="3" eb="4">
      <t>タ</t>
    </rPh>
    <phoneticPr fontId="2"/>
  </si>
  <si>
    <t>※11</t>
    <phoneticPr fontId="2"/>
  </si>
  <si>
    <r>
      <t>増　 田</t>
    </r>
    <r>
      <rPr>
        <sz val="8"/>
        <rFont val="ＭＳ Ｐゴシック"/>
        <family val="3"/>
        <charset val="128"/>
      </rPr>
      <t>(N)</t>
    </r>
    <rPh sb="0" eb="1">
      <t>ゾウ</t>
    </rPh>
    <rPh sb="3" eb="4">
      <t>タ</t>
    </rPh>
    <phoneticPr fontId="2"/>
  </si>
  <si>
    <t>（旧十文字町）</t>
    <rPh sb="1" eb="2">
      <t>キュウ</t>
    </rPh>
    <rPh sb="2" eb="6">
      <t>ジュウモンジマチ</t>
    </rPh>
    <phoneticPr fontId="2"/>
  </si>
  <si>
    <t>※４</t>
    <phoneticPr fontId="2"/>
  </si>
  <si>
    <r>
      <t>十文字</t>
    </r>
    <r>
      <rPr>
        <sz val="8"/>
        <rFont val="ＭＳ Ｐゴシック"/>
        <family val="3"/>
        <charset val="128"/>
      </rPr>
      <t>(AMS)</t>
    </r>
    <rPh sb="0" eb="3">
      <t>ジュウモンジ</t>
    </rPh>
    <phoneticPr fontId="2"/>
  </si>
  <si>
    <t>※12</t>
    <phoneticPr fontId="2"/>
  </si>
  <si>
    <r>
      <t>十文字</t>
    </r>
    <r>
      <rPr>
        <sz val="8"/>
        <rFont val="ＭＳ Ｐゴシック"/>
        <family val="3"/>
        <charset val="128"/>
      </rPr>
      <t>(N)</t>
    </r>
    <rPh sb="0" eb="3">
      <t>ジュウモンジ</t>
    </rPh>
    <phoneticPr fontId="2"/>
  </si>
  <si>
    <t>（旧山内村）</t>
    <rPh sb="1" eb="2">
      <t>キュウ</t>
    </rPh>
    <rPh sb="2" eb="5">
      <t>サンナイムラ</t>
    </rPh>
    <phoneticPr fontId="2"/>
  </si>
  <si>
    <r>
      <t>山　 内</t>
    </r>
    <r>
      <rPr>
        <sz val="8"/>
        <rFont val="ＭＳ Ｐゴシック"/>
        <family val="3"/>
        <charset val="128"/>
      </rPr>
      <t>(AYMNSK)</t>
    </r>
    <rPh sb="0" eb="1">
      <t>ヤマ</t>
    </rPh>
    <rPh sb="3" eb="4">
      <t>ナイ</t>
    </rPh>
    <phoneticPr fontId="2"/>
  </si>
  <si>
    <t>（旧平鹿町）</t>
    <rPh sb="1" eb="2">
      <t>キュウ</t>
    </rPh>
    <rPh sb="2" eb="5">
      <t>ヒラカマチ</t>
    </rPh>
    <phoneticPr fontId="2"/>
  </si>
  <si>
    <t>※５</t>
    <phoneticPr fontId="2"/>
  </si>
  <si>
    <r>
      <t>浅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舞</t>
    </r>
    <r>
      <rPr>
        <sz val="8"/>
        <rFont val="ＭＳ Ｐゴシック"/>
        <family val="3"/>
        <charset val="128"/>
      </rPr>
      <t>(K)</t>
    </r>
    <rPh sb="0" eb="1">
      <t>アサ</t>
    </rPh>
    <rPh sb="3" eb="4">
      <t>マイ</t>
    </rPh>
    <phoneticPr fontId="2"/>
  </si>
  <si>
    <t>※13</t>
    <phoneticPr fontId="2"/>
  </si>
  <si>
    <r>
      <t>浅　 舞</t>
    </r>
    <r>
      <rPr>
        <sz val="8"/>
        <rFont val="ＭＳ Ｐゴシック"/>
        <family val="3"/>
        <charset val="128"/>
      </rPr>
      <t>(AMNS)</t>
    </r>
    <rPh sb="0" eb="1">
      <t>アサ</t>
    </rPh>
    <rPh sb="3" eb="4">
      <t>マイ</t>
    </rPh>
    <phoneticPr fontId="2"/>
  </si>
  <si>
    <t>（旧雄物川町）</t>
    <rPh sb="1" eb="2">
      <t>キュウ</t>
    </rPh>
    <rPh sb="2" eb="6">
      <t>オモノガワマチ</t>
    </rPh>
    <phoneticPr fontId="2"/>
  </si>
  <si>
    <t>沼　 館</t>
    <rPh sb="0" eb="1">
      <t>ヌマ</t>
    </rPh>
    <rPh sb="3" eb="4">
      <t>タテ</t>
    </rPh>
    <phoneticPr fontId="2"/>
  </si>
  <si>
    <r>
      <t>館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合</t>
    </r>
    <r>
      <rPr>
        <sz val="8"/>
        <rFont val="ＭＳ Ｐゴシック"/>
        <family val="3"/>
        <charset val="128"/>
      </rPr>
      <t>(YMN)</t>
    </r>
    <rPh sb="0" eb="1">
      <t>タテ</t>
    </rPh>
    <rPh sb="3" eb="4">
      <t>ア</t>
    </rPh>
    <phoneticPr fontId="2"/>
  </si>
  <si>
    <r>
      <t>沼　 館</t>
    </r>
    <r>
      <rPr>
        <sz val="8"/>
        <rFont val="ＭＳ Ｐゴシック"/>
        <family val="3"/>
        <charset val="128"/>
      </rPr>
      <t>(AMNSK)</t>
    </r>
    <rPh sb="0" eb="1">
      <t>ヌマ</t>
    </rPh>
    <rPh sb="3" eb="4">
      <t>ヤカタ</t>
    </rPh>
    <phoneticPr fontId="2"/>
  </si>
  <si>
    <t>（旧大森町）</t>
    <rPh sb="1" eb="2">
      <t>キュウ</t>
    </rPh>
    <rPh sb="2" eb="5">
      <t>オオモリマチ</t>
    </rPh>
    <phoneticPr fontId="2"/>
  </si>
  <si>
    <t>※６</t>
    <phoneticPr fontId="2"/>
  </si>
  <si>
    <r>
      <t>大　 森</t>
    </r>
    <r>
      <rPr>
        <sz val="8"/>
        <rFont val="ＭＳ Ｐゴシック"/>
        <family val="3"/>
        <charset val="128"/>
      </rPr>
      <t>(AYMNSK)</t>
    </r>
    <rPh sb="0" eb="1">
      <t>オオ</t>
    </rPh>
    <rPh sb="3" eb="4">
      <t>モリ</t>
    </rPh>
    <phoneticPr fontId="2"/>
  </si>
  <si>
    <t>湯沢市</t>
    <rPh sb="0" eb="3">
      <t>ユザワシ</t>
    </rPh>
    <phoneticPr fontId="2"/>
  </si>
  <si>
    <r>
      <t>湯沢南</t>
    </r>
    <r>
      <rPr>
        <sz val="8"/>
        <rFont val="ＭＳ Ｐゴシック"/>
        <family val="3"/>
        <charset val="128"/>
      </rPr>
      <t>(M)</t>
    </r>
    <rPh sb="0" eb="2">
      <t>ユザワ</t>
    </rPh>
    <rPh sb="2" eb="3">
      <t>ミナミ</t>
    </rPh>
    <phoneticPr fontId="2"/>
  </si>
  <si>
    <r>
      <t>湯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沢</t>
    </r>
    <r>
      <rPr>
        <sz val="8"/>
        <rFont val="ＭＳ Ｐゴシック"/>
        <family val="3"/>
        <charset val="128"/>
      </rPr>
      <t>(S)</t>
    </r>
    <rPh sb="0" eb="1">
      <t>ユ</t>
    </rPh>
    <rPh sb="3" eb="4">
      <t>ザワ</t>
    </rPh>
    <phoneticPr fontId="2"/>
  </si>
  <si>
    <r>
      <t>湯　 沢</t>
    </r>
    <r>
      <rPr>
        <sz val="8"/>
        <rFont val="ＭＳ Ｐゴシック"/>
        <family val="3"/>
        <charset val="128"/>
      </rPr>
      <t>(N)</t>
    </r>
    <rPh sb="0" eb="1">
      <t>ユ</t>
    </rPh>
    <rPh sb="3" eb="4">
      <t>サワ</t>
    </rPh>
    <phoneticPr fontId="2"/>
  </si>
  <si>
    <t>河北 湯沢</t>
    <rPh sb="0" eb="2">
      <t>カホク</t>
    </rPh>
    <rPh sb="3" eb="5">
      <t>ユザワ</t>
    </rPh>
    <phoneticPr fontId="2"/>
  </si>
  <si>
    <r>
      <t>湯　 沢</t>
    </r>
    <r>
      <rPr>
        <sz val="8"/>
        <rFont val="ＭＳ Ｐゴシック"/>
        <family val="3"/>
        <charset val="128"/>
      </rPr>
      <t>(M)</t>
    </r>
    <rPh sb="0" eb="1">
      <t>ユ</t>
    </rPh>
    <rPh sb="3" eb="4">
      <t>サワ</t>
    </rPh>
    <phoneticPr fontId="2"/>
  </si>
  <si>
    <r>
      <t>湯沢北</t>
    </r>
    <r>
      <rPr>
        <sz val="8"/>
        <rFont val="ＭＳ Ｐゴシック"/>
        <family val="3"/>
        <charset val="128"/>
      </rPr>
      <t>(M)</t>
    </r>
    <rPh sb="0" eb="2">
      <t>ユザワ</t>
    </rPh>
    <rPh sb="2" eb="3">
      <t>キタ</t>
    </rPh>
    <phoneticPr fontId="2"/>
  </si>
  <si>
    <r>
      <t>山　 田</t>
    </r>
    <r>
      <rPr>
        <sz val="8"/>
        <rFont val="ＭＳ Ｐゴシック"/>
        <family val="3"/>
        <charset val="128"/>
      </rPr>
      <t>(AYMS)</t>
    </r>
    <rPh sb="0" eb="1">
      <t>ヤマ</t>
    </rPh>
    <rPh sb="3" eb="4">
      <t>タ</t>
    </rPh>
    <phoneticPr fontId="2"/>
  </si>
  <si>
    <t>（旧雄勝町）</t>
    <rPh sb="1" eb="2">
      <t>キュウ</t>
    </rPh>
    <rPh sb="2" eb="5">
      <t>オガチマチ</t>
    </rPh>
    <phoneticPr fontId="2"/>
  </si>
  <si>
    <r>
      <t>院　 内</t>
    </r>
    <r>
      <rPr>
        <sz val="8"/>
        <rFont val="ＭＳ Ｐゴシック"/>
        <family val="3"/>
        <charset val="128"/>
      </rPr>
      <t>(M)</t>
    </r>
    <rPh sb="0" eb="1">
      <t>イン</t>
    </rPh>
    <rPh sb="3" eb="4">
      <t>ナイ</t>
    </rPh>
    <phoneticPr fontId="2"/>
  </si>
  <si>
    <r>
      <t>院　 内</t>
    </r>
    <r>
      <rPr>
        <sz val="8"/>
        <rFont val="ＭＳ Ｐゴシック"/>
        <family val="3"/>
        <charset val="128"/>
      </rPr>
      <t>(AS)</t>
    </r>
    <rPh sb="0" eb="1">
      <t>イン</t>
    </rPh>
    <rPh sb="3" eb="4">
      <t>ナイ</t>
    </rPh>
    <phoneticPr fontId="2"/>
  </si>
  <si>
    <r>
      <t>横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堀</t>
    </r>
    <r>
      <rPr>
        <sz val="8"/>
        <rFont val="ＭＳ Ｐゴシック"/>
        <family val="3"/>
        <charset val="128"/>
      </rPr>
      <t>(AMNS)</t>
    </r>
    <rPh sb="0" eb="1">
      <t>ヨコ</t>
    </rPh>
    <rPh sb="3" eb="4">
      <t>ホリ</t>
    </rPh>
    <phoneticPr fontId="2"/>
  </si>
  <si>
    <r>
      <t>横　 堀</t>
    </r>
    <r>
      <rPr>
        <sz val="8"/>
        <rFont val="ＭＳ Ｐゴシック"/>
        <family val="3"/>
        <charset val="128"/>
      </rPr>
      <t>(K)</t>
    </r>
    <rPh sb="0" eb="1">
      <t>ヨコ</t>
    </rPh>
    <rPh sb="3" eb="4">
      <t>ホリ</t>
    </rPh>
    <phoneticPr fontId="2"/>
  </si>
  <si>
    <t>(旧稲川町）</t>
    <rPh sb="1" eb="2">
      <t>キュウ</t>
    </rPh>
    <rPh sb="2" eb="5">
      <t>イナカワマチ</t>
    </rPh>
    <phoneticPr fontId="2"/>
  </si>
  <si>
    <t>川　 連</t>
    <rPh sb="0" eb="1">
      <t>カワ</t>
    </rPh>
    <rPh sb="3" eb="4">
      <t>レン</t>
    </rPh>
    <phoneticPr fontId="2"/>
  </si>
  <si>
    <r>
      <t>駒　 形</t>
    </r>
    <r>
      <rPr>
        <sz val="8"/>
        <rFont val="ＭＳ Ｐゴシック"/>
        <family val="3"/>
        <charset val="128"/>
      </rPr>
      <t>(AMNS)</t>
    </r>
    <rPh sb="0" eb="1">
      <t>コマ</t>
    </rPh>
    <rPh sb="3" eb="4">
      <t>カタチ</t>
    </rPh>
    <phoneticPr fontId="2"/>
  </si>
  <si>
    <t>河北 川連</t>
    <rPh sb="0" eb="2">
      <t>カホク</t>
    </rPh>
    <rPh sb="3" eb="4">
      <t>カワ</t>
    </rPh>
    <rPh sb="4" eb="5">
      <t>レン</t>
    </rPh>
    <phoneticPr fontId="2"/>
  </si>
  <si>
    <t>※７</t>
    <phoneticPr fontId="2"/>
  </si>
  <si>
    <r>
      <t>稲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庭</t>
    </r>
    <r>
      <rPr>
        <sz val="8"/>
        <rFont val="ＭＳ Ｐゴシック"/>
        <family val="3"/>
        <charset val="128"/>
      </rPr>
      <t>(AYMNS)</t>
    </r>
    <rPh sb="0" eb="1">
      <t>イネ</t>
    </rPh>
    <rPh sb="3" eb="4">
      <t>ニワ</t>
    </rPh>
    <phoneticPr fontId="2"/>
  </si>
  <si>
    <t>河北 稲庭</t>
    <rPh sb="0" eb="2">
      <t>カホク</t>
    </rPh>
    <rPh sb="3" eb="4">
      <t>イナ</t>
    </rPh>
    <rPh sb="4" eb="5">
      <t>ニワ</t>
    </rPh>
    <phoneticPr fontId="2"/>
  </si>
  <si>
    <t>雄勝郡</t>
    <rPh sb="0" eb="3">
      <t>オガチグン</t>
    </rPh>
    <phoneticPr fontId="2"/>
  </si>
  <si>
    <t>羽後町</t>
    <rPh sb="0" eb="3">
      <t>ウゴマチ</t>
    </rPh>
    <phoneticPr fontId="2"/>
  </si>
  <si>
    <t>三　 輪</t>
    <rPh sb="0" eb="1">
      <t>サン</t>
    </rPh>
    <rPh sb="3" eb="4">
      <t>ワ</t>
    </rPh>
    <phoneticPr fontId="2"/>
  </si>
  <si>
    <r>
      <t>西馬音内</t>
    </r>
    <r>
      <rPr>
        <sz val="8"/>
        <rFont val="ＭＳ Ｐゴシック"/>
        <family val="3"/>
        <charset val="128"/>
      </rPr>
      <t>(MN)</t>
    </r>
    <rPh sb="0" eb="4">
      <t>ニシモナイ</t>
    </rPh>
    <phoneticPr fontId="2"/>
  </si>
  <si>
    <r>
      <t>西馬音内</t>
    </r>
    <r>
      <rPr>
        <sz val="8"/>
        <rFont val="ＭＳ Ｐゴシック"/>
        <family val="3"/>
        <charset val="128"/>
      </rPr>
      <t>(ASK)</t>
    </r>
    <rPh sb="0" eb="4">
      <t>ニシモナイ</t>
    </rPh>
    <phoneticPr fontId="2"/>
  </si>
  <si>
    <t>東成瀬村</t>
    <rPh sb="0" eb="4">
      <t>ヒガシナルセムラ</t>
    </rPh>
    <phoneticPr fontId="2"/>
  </si>
  <si>
    <t>横手市の魁増田が担当</t>
    <rPh sb="0" eb="3">
      <t>ヨコテシ</t>
    </rPh>
    <rPh sb="4" eb="5">
      <t>サキガケ</t>
    </rPh>
    <rPh sb="5" eb="7">
      <t>マスダ</t>
    </rPh>
    <rPh sb="8" eb="10">
      <t>タントウ</t>
    </rPh>
    <phoneticPr fontId="2"/>
  </si>
  <si>
    <t>横手市の読売増田が担当</t>
    <rPh sb="0" eb="3">
      <t>ヨコテシ</t>
    </rPh>
    <rPh sb="4" eb="5">
      <t>ヨ</t>
    </rPh>
    <rPh sb="5" eb="6">
      <t>ウ</t>
    </rPh>
    <rPh sb="6" eb="8">
      <t>マスダ</t>
    </rPh>
    <rPh sb="9" eb="11">
      <t>タントウ</t>
    </rPh>
    <phoneticPr fontId="2"/>
  </si>
  <si>
    <t>※1　魁横手西は、大雄の一部を含む</t>
    <rPh sb="3" eb="4">
      <t>サキガケ</t>
    </rPh>
    <rPh sb="4" eb="6">
      <t>ヨコテ</t>
    </rPh>
    <rPh sb="6" eb="7">
      <t>ニシ</t>
    </rPh>
    <rPh sb="9" eb="11">
      <t>タイユウ</t>
    </rPh>
    <phoneticPr fontId="2"/>
  </si>
  <si>
    <t>※ 7　魁稲庭は、皆瀬を含む</t>
    <rPh sb="4" eb="5">
      <t>サキガケ</t>
    </rPh>
    <rPh sb="5" eb="6">
      <t>イネ</t>
    </rPh>
    <rPh sb="6" eb="7">
      <t>ニワ</t>
    </rPh>
    <rPh sb="9" eb="11">
      <t>ミナセ</t>
    </rPh>
    <rPh sb="12" eb="13">
      <t>フク</t>
    </rPh>
    <phoneticPr fontId="2"/>
  </si>
  <si>
    <t>※13　読売浅舞は、十文字の一部を含む</t>
    <rPh sb="4" eb="6">
      <t>ヨミウリ</t>
    </rPh>
    <rPh sb="6" eb="7">
      <t>アサ</t>
    </rPh>
    <rPh sb="7" eb="8">
      <t>マ</t>
    </rPh>
    <rPh sb="10" eb="13">
      <t>ジュウモンジ</t>
    </rPh>
    <rPh sb="14" eb="16">
      <t>イチブ</t>
    </rPh>
    <rPh sb="17" eb="18">
      <t>フク</t>
    </rPh>
    <phoneticPr fontId="2"/>
  </si>
  <si>
    <t>※2　魁横手北は、美郷町（仙南）の一部を含む</t>
    <rPh sb="3" eb="4">
      <t>サキガケ</t>
    </rPh>
    <rPh sb="4" eb="6">
      <t>ヨコテ</t>
    </rPh>
    <rPh sb="6" eb="7">
      <t>キタ</t>
    </rPh>
    <rPh sb="9" eb="11">
      <t>ミサト</t>
    </rPh>
    <rPh sb="11" eb="12">
      <t>マチ</t>
    </rPh>
    <rPh sb="13" eb="15">
      <t>センナン</t>
    </rPh>
    <phoneticPr fontId="2"/>
  </si>
  <si>
    <t>※ 8　朝日館合は、大雄の一部を含む</t>
    <rPh sb="4" eb="6">
      <t>アサヒ</t>
    </rPh>
    <rPh sb="6" eb="7">
      <t>タテ</t>
    </rPh>
    <rPh sb="7" eb="8">
      <t>ア</t>
    </rPh>
    <phoneticPr fontId="2"/>
  </si>
  <si>
    <t>※14　産経金沢は、美郷町（六郷、仙南）の一部を含む</t>
    <rPh sb="4" eb="6">
      <t>サンケイ</t>
    </rPh>
    <rPh sb="6" eb="7">
      <t>カネ</t>
    </rPh>
    <rPh sb="7" eb="8">
      <t>ザワ</t>
    </rPh>
    <rPh sb="10" eb="12">
      <t>ミサト</t>
    </rPh>
    <rPh sb="14" eb="16">
      <t>ロクゴウ</t>
    </rPh>
    <rPh sb="17" eb="19">
      <t>センナン</t>
    </rPh>
    <phoneticPr fontId="2"/>
  </si>
  <si>
    <t>※3　魁増田は、東成瀬村を含む</t>
    <rPh sb="3" eb="4">
      <t>サキガケ</t>
    </rPh>
    <rPh sb="4" eb="6">
      <t>マスダ</t>
    </rPh>
    <phoneticPr fontId="2"/>
  </si>
  <si>
    <t>※ 9　読売横手は、平鹿と大雄の一部を含む</t>
    <rPh sb="4" eb="6">
      <t>ヨミウリ</t>
    </rPh>
    <rPh sb="6" eb="8">
      <t>ヨコテ</t>
    </rPh>
    <phoneticPr fontId="2"/>
  </si>
  <si>
    <t>※4　魁十文字は、平鹿の一部を含む</t>
    <rPh sb="3" eb="4">
      <t>サキガケ</t>
    </rPh>
    <rPh sb="4" eb="7">
      <t>ジュウモンジ</t>
    </rPh>
    <phoneticPr fontId="2"/>
  </si>
  <si>
    <t>※10　読売金沢は、美郷町（六郷、仙南）の一部を含む</t>
    <rPh sb="4" eb="6">
      <t>ヨミウリ</t>
    </rPh>
    <rPh sb="6" eb="7">
      <t>カネ</t>
    </rPh>
    <rPh sb="7" eb="8">
      <t>ザワ</t>
    </rPh>
    <rPh sb="10" eb="12">
      <t>ミサト</t>
    </rPh>
    <rPh sb="12" eb="13">
      <t>マチ</t>
    </rPh>
    <rPh sb="14" eb="16">
      <t>ロクゴウ</t>
    </rPh>
    <rPh sb="17" eb="19">
      <t>センナン</t>
    </rPh>
    <phoneticPr fontId="2"/>
  </si>
  <si>
    <t>※5　魁浅舞は、雄物川の一部を含む</t>
    <rPh sb="3" eb="4">
      <t>サキガケ</t>
    </rPh>
    <rPh sb="4" eb="5">
      <t>アサ</t>
    </rPh>
    <rPh sb="5" eb="6">
      <t>マイ</t>
    </rPh>
    <rPh sb="8" eb="11">
      <t>オモノガワ</t>
    </rPh>
    <phoneticPr fontId="2"/>
  </si>
  <si>
    <t>※11　読売増田は、東成瀬村を含む</t>
    <rPh sb="4" eb="6">
      <t>ヨミウリ</t>
    </rPh>
    <rPh sb="6" eb="8">
      <t>マスダ</t>
    </rPh>
    <phoneticPr fontId="2"/>
  </si>
  <si>
    <t>※6　魁大森は、大雄の一部を含む</t>
    <rPh sb="3" eb="4">
      <t>サキガケ</t>
    </rPh>
    <rPh sb="4" eb="6">
      <t>オオモリ</t>
    </rPh>
    <rPh sb="8" eb="10">
      <t>タイユウ</t>
    </rPh>
    <phoneticPr fontId="2"/>
  </si>
  <si>
    <t>※12　読売十文字は、平鹿の一部を含む</t>
    <phoneticPr fontId="2"/>
  </si>
  <si>
    <t>大仙市・仙北市・仙北郡</t>
    <rPh sb="0" eb="2">
      <t>ダイセン</t>
    </rPh>
    <rPh sb="2" eb="3">
      <t>シ</t>
    </rPh>
    <rPh sb="4" eb="6">
      <t>センボク</t>
    </rPh>
    <rPh sb="6" eb="7">
      <t>シ</t>
    </rPh>
    <rPh sb="8" eb="10">
      <t>センボク</t>
    </rPh>
    <rPh sb="10" eb="11">
      <t>グン</t>
    </rPh>
    <phoneticPr fontId="2"/>
  </si>
  <si>
    <t>大仙市</t>
    <rPh sb="0" eb="1">
      <t>ダイ</t>
    </rPh>
    <rPh sb="1" eb="2">
      <t>セン</t>
    </rPh>
    <rPh sb="2" eb="3">
      <t>シ</t>
    </rPh>
    <phoneticPr fontId="2"/>
  </si>
  <si>
    <r>
      <t>大曲南</t>
    </r>
    <r>
      <rPr>
        <sz val="8"/>
        <rFont val="ＭＳ Ｐゴシック"/>
        <family val="3"/>
        <charset val="128"/>
      </rPr>
      <t>(AMNSK)</t>
    </r>
    <rPh sb="0" eb="2">
      <t>オオマガリ</t>
    </rPh>
    <rPh sb="2" eb="3">
      <t>ミナミ</t>
    </rPh>
    <phoneticPr fontId="2"/>
  </si>
  <si>
    <t>※１1</t>
    <phoneticPr fontId="2"/>
  </si>
  <si>
    <r>
      <t>大　 曲</t>
    </r>
    <r>
      <rPr>
        <sz val="8"/>
        <rFont val="ＭＳ Ｐゴシック"/>
        <family val="3"/>
        <charset val="128"/>
      </rPr>
      <t>(N)</t>
    </r>
    <rPh sb="0" eb="1">
      <t>オオ</t>
    </rPh>
    <rPh sb="3" eb="4">
      <t>キョク</t>
    </rPh>
    <phoneticPr fontId="2"/>
  </si>
  <si>
    <r>
      <t>大曲北</t>
    </r>
    <r>
      <rPr>
        <sz val="8"/>
        <rFont val="ＭＳ Ｐゴシック"/>
        <family val="3"/>
        <charset val="128"/>
      </rPr>
      <t>(AMNSK)</t>
    </r>
    <rPh sb="0" eb="2">
      <t>オオマガリ</t>
    </rPh>
    <rPh sb="2" eb="3">
      <t>キタ</t>
    </rPh>
    <phoneticPr fontId="2"/>
  </si>
  <si>
    <r>
      <t>角間川</t>
    </r>
    <r>
      <rPr>
        <sz val="8"/>
        <rFont val="ＭＳ Ｐゴシック"/>
        <family val="3"/>
        <charset val="128"/>
      </rPr>
      <t>(S)</t>
    </r>
    <rPh sb="0" eb="3">
      <t>カクマガワ</t>
    </rPh>
    <phoneticPr fontId="2"/>
  </si>
  <si>
    <r>
      <t>四</t>
    </r>
    <r>
      <rPr>
        <sz val="11"/>
        <rFont val="ＭＳ ゴシック"/>
        <family val="3"/>
        <charset val="128"/>
      </rPr>
      <t>ツ</t>
    </r>
    <r>
      <rPr>
        <sz val="11"/>
        <rFont val="ＭＳ Ｐゴシック"/>
        <family val="3"/>
        <charset val="128"/>
      </rPr>
      <t>屋</t>
    </r>
    <rPh sb="0" eb="1">
      <t>ヨン</t>
    </rPh>
    <phoneticPr fontId="2"/>
  </si>
  <si>
    <t>（旧仙北町）</t>
    <rPh sb="1" eb="2">
      <t>キュウ</t>
    </rPh>
    <rPh sb="2" eb="5">
      <t>センボクマチ</t>
    </rPh>
    <phoneticPr fontId="2"/>
  </si>
  <si>
    <r>
      <t>仙　 北</t>
    </r>
    <r>
      <rPr>
        <sz val="8"/>
        <rFont val="ＭＳ Ｐゴシック"/>
        <family val="3"/>
        <charset val="128"/>
      </rPr>
      <t>(AN)</t>
    </r>
    <rPh sb="0" eb="1">
      <t>セン</t>
    </rPh>
    <rPh sb="3" eb="4">
      <t>キタ</t>
    </rPh>
    <phoneticPr fontId="2"/>
  </si>
  <si>
    <t>（旧神岡町）</t>
    <rPh sb="1" eb="2">
      <t>キュウ</t>
    </rPh>
    <rPh sb="2" eb="5">
      <t>カミオカマチ</t>
    </rPh>
    <phoneticPr fontId="2"/>
  </si>
  <si>
    <r>
      <t>神宮寺</t>
    </r>
    <r>
      <rPr>
        <sz val="8"/>
        <rFont val="ＭＳ Ｐゴシック"/>
        <family val="3"/>
        <charset val="128"/>
      </rPr>
      <t>(AMS)</t>
    </r>
    <rPh sb="0" eb="3">
      <t>ジングウジ</t>
    </rPh>
    <phoneticPr fontId="2"/>
  </si>
  <si>
    <t>（旧南外村）</t>
    <rPh sb="1" eb="2">
      <t>キュウ</t>
    </rPh>
    <rPh sb="2" eb="4">
      <t>ナンガイ</t>
    </rPh>
    <rPh sb="4" eb="5">
      <t>ムラ</t>
    </rPh>
    <phoneticPr fontId="2"/>
  </si>
  <si>
    <t>南　 外</t>
    <rPh sb="0" eb="1">
      <t>ミナミ</t>
    </rPh>
    <rPh sb="3" eb="4">
      <t>ソト</t>
    </rPh>
    <phoneticPr fontId="2"/>
  </si>
  <si>
    <t>（旧西仙北町）</t>
    <rPh sb="1" eb="2">
      <t>キュウ</t>
    </rPh>
    <rPh sb="2" eb="5">
      <t>ニシセンボク</t>
    </rPh>
    <rPh sb="5" eb="6">
      <t>マチ</t>
    </rPh>
    <phoneticPr fontId="2"/>
  </si>
  <si>
    <t>刈和野</t>
    <rPh sb="0" eb="3">
      <t>カリワノ</t>
    </rPh>
    <phoneticPr fontId="2"/>
  </si>
  <si>
    <t>※１2</t>
    <phoneticPr fontId="2"/>
  </si>
  <si>
    <r>
      <t>刈和野</t>
    </r>
    <r>
      <rPr>
        <sz val="8"/>
        <rFont val="ＭＳ Ｐゴシック"/>
        <family val="3"/>
        <charset val="128"/>
      </rPr>
      <t>(AMNS)</t>
    </r>
    <rPh sb="0" eb="3">
      <t>カリワノ</t>
    </rPh>
    <phoneticPr fontId="2"/>
  </si>
  <si>
    <t>（旧協和町）</t>
    <rPh sb="1" eb="2">
      <t>キュウ</t>
    </rPh>
    <rPh sb="2" eb="4">
      <t>キョウワ</t>
    </rPh>
    <rPh sb="4" eb="5">
      <t>マチ</t>
    </rPh>
    <phoneticPr fontId="2"/>
  </si>
  <si>
    <t>協　 和</t>
    <rPh sb="0" eb="1">
      <t>キョウ</t>
    </rPh>
    <rPh sb="3" eb="4">
      <t>ワ</t>
    </rPh>
    <phoneticPr fontId="2"/>
  </si>
  <si>
    <r>
      <t>境</t>
    </r>
    <r>
      <rPr>
        <sz val="8"/>
        <rFont val="ＭＳ Ｐゴシック"/>
        <family val="3"/>
        <charset val="128"/>
      </rPr>
      <t>(AYMNS)</t>
    </r>
    <rPh sb="0" eb="1">
      <t>サカイ</t>
    </rPh>
    <phoneticPr fontId="2"/>
  </si>
  <si>
    <t>（旧太田町）</t>
    <rPh sb="1" eb="2">
      <t>キュウ</t>
    </rPh>
    <rPh sb="2" eb="5">
      <t>オオタマチ</t>
    </rPh>
    <phoneticPr fontId="2"/>
  </si>
  <si>
    <t>太　 田</t>
    <rPh sb="0" eb="1">
      <t>フト</t>
    </rPh>
    <rPh sb="3" eb="4">
      <t>タ</t>
    </rPh>
    <phoneticPr fontId="2"/>
  </si>
  <si>
    <t>※１3</t>
    <phoneticPr fontId="2"/>
  </si>
  <si>
    <r>
      <t>横　 沢</t>
    </r>
    <r>
      <rPr>
        <sz val="8"/>
        <rFont val="ＭＳ Ｐゴシック"/>
        <family val="3"/>
        <charset val="128"/>
      </rPr>
      <t>(AMN)</t>
    </r>
    <rPh sb="0" eb="1">
      <t>ヨコ</t>
    </rPh>
    <rPh sb="3" eb="4">
      <t>ザワ</t>
    </rPh>
    <phoneticPr fontId="2"/>
  </si>
  <si>
    <t>（旧中仙町）</t>
    <rPh sb="1" eb="2">
      <t>キュウ</t>
    </rPh>
    <rPh sb="2" eb="5">
      <t>ナカセンマチ</t>
    </rPh>
    <phoneticPr fontId="2"/>
  </si>
  <si>
    <t>中　 仙</t>
    <rPh sb="0" eb="1">
      <t>ナカ</t>
    </rPh>
    <rPh sb="3" eb="4">
      <t>セン</t>
    </rPh>
    <phoneticPr fontId="2"/>
  </si>
  <si>
    <t>※１4</t>
    <phoneticPr fontId="2"/>
  </si>
  <si>
    <r>
      <t>中　 仙</t>
    </r>
    <r>
      <rPr>
        <sz val="8"/>
        <rFont val="ＭＳ Ｐゴシック"/>
        <family val="3"/>
        <charset val="128"/>
      </rPr>
      <t>(AMNS)</t>
    </r>
    <rPh sb="0" eb="1">
      <t>ナカ</t>
    </rPh>
    <rPh sb="3" eb="4">
      <t>セン</t>
    </rPh>
    <phoneticPr fontId="2"/>
  </si>
  <si>
    <t>仙北市</t>
    <rPh sb="0" eb="2">
      <t>センボク</t>
    </rPh>
    <rPh sb="2" eb="3">
      <t>シ</t>
    </rPh>
    <phoneticPr fontId="2"/>
  </si>
  <si>
    <t>（旧角館町）</t>
    <rPh sb="1" eb="2">
      <t>キュウ</t>
    </rPh>
    <rPh sb="2" eb="5">
      <t>カクノダテマチ</t>
    </rPh>
    <phoneticPr fontId="2"/>
  </si>
  <si>
    <r>
      <t>角　 館</t>
    </r>
    <r>
      <rPr>
        <sz val="8"/>
        <rFont val="ＭＳ Ｐゴシック"/>
        <family val="3"/>
        <charset val="128"/>
      </rPr>
      <t>(AM)</t>
    </r>
    <rPh sb="0" eb="1">
      <t>カク</t>
    </rPh>
    <rPh sb="3" eb="4">
      <t>ヤカタ</t>
    </rPh>
    <phoneticPr fontId="2"/>
  </si>
  <si>
    <t>※１5</t>
    <phoneticPr fontId="2"/>
  </si>
  <si>
    <r>
      <t>角　 館</t>
    </r>
    <r>
      <rPr>
        <sz val="8"/>
        <rFont val="ＭＳ Ｐゴシック"/>
        <family val="3"/>
        <charset val="128"/>
      </rPr>
      <t>(NSK)</t>
    </r>
    <rPh sb="0" eb="1">
      <t>カク</t>
    </rPh>
    <rPh sb="3" eb="4">
      <t>ヤカタ</t>
    </rPh>
    <phoneticPr fontId="2"/>
  </si>
  <si>
    <t>（旧西木村）</t>
    <rPh sb="1" eb="2">
      <t>キュウ</t>
    </rPh>
    <rPh sb="2" eb="4">
      <t>ニシキ</t>
    </rPh>
    <rPh sb="4" eb="5">
      <t>ムラ</t>
    </rPh>
    <phoneticPr fontId="2"/>
  </si>
  <si>
    <r>
      <t>桧木内</t>
    </r>
    <r>
      <rPr>
        <sz val="8"/>
        <rFont val="ＭＳ Ｐゴシック"/>
        <family val="3"/>
        <charset val="128"/>
      </rPr>
      <t>(AYMNS)</t>
    </r>
    <rPh sb="0" eb="1">
      <t>ヒ</t>
    </rPh>
    <rPh sb="1" eb="3">
      <t>ヒノキナイ</t>
    </rPh>
    <phoneticPr fontId="2"/>
  </si>
  <si>
    <t>（旧田沢湖町）</t>
    <rPh sb="1" eb="2">
      <t>キュウ</t>
    </rPh>
    <rPh sb="2" eb="6">
      <t>タザワコマチ</t>
    </rPh>
    <phoneticPr fontId="2"/>
  </si>
  <si>
    <r>
      <t>神　 代</t>
    </r>
    <r>
      <rPr>
        <sz val="8"/>
        <rFont val="ＭＳ Ｐゴシック"/>
        <family val="3"/>
        <charset val="128"/>
      </rPr>
      <t>（AM)</t>
    </r>
    <rPh sb="0" eb="1">
      <t>カミ</t>
    </rPh>
    <rPh sb="3" eb="4">
      <t>ダイ</t>
    </rPh>
    <phoneticPr fontId="2"/>
  </si>
  <si>
    <r>
      <t>田沢湖</t>
    </r>
    <r>
      <rPr>
        <sz val="8"/>
        <rFont val="ＭＳ Ｐゴシック"/>
        <family val="3"/>
        <charset val="128"/>
      </rPr>
      <t>(AYMNSK)</t>
    </r>
    <rPh sb="0" eb="3">
      <t>タザワコ</t>
    </rPh>
    <phoneticPr fontId="2"/>
  </si>
  <si>
    <t>仙北郡</t>
    <rPh sb="0" eb="3">
      <t>センボクグン</t>
    </rPh>
    <phoneticPr fontId="2"/>
  </si>
  <si>
    <t>美郷町</t>
    <rPh sb="0" eb="2">
      <t>ミサト</t>
    </rPh>
    <rPh sb="2" eb="3">
      <t>マチ</t>
    </rPh>
    <phoneticPr fontId="2"/>
  </si>
  <si>
    <r>
      <t>六　 郷</t>
    </r>
    <r>
      <rPr>
        <sz val="8"/>
        <rFont val="ＭＳ Ｐゴシック"/>
        <family val="3"/>
        <charset val="128"/>
      </rPr>
      <t>(AYMNS)</t>
    </r>
    <rPh sb="0" eb="1">
      <t>ロッ</t>
    </rPh>
    <rPh sb="3" eb="4">
      <t>キョウ</t>
    </rPh>
    <phoneticPr fontId="2"/>
  </si>
  <si>
    <t>（旧六郷町）　　　　　　（旧仙南村）　　　　　　　（旧千畑町）</t>
    <rPh sb="1" eb="2">
      <t>キュウ</t>
    </rPh>
    <rPh sb="2" eb="5">
      <t>ロクゴウマチ</t>
    </rPh>
    <rPh sb="13" eb="14">
      <t>キュウ</t>
    </rPh>
    <rPh sb="14" eb="17">
      <t>センナンムラ</t>
    </rPh>
    <rPh sb="26" eb="27">
      <t>キュウ</t>
    </rPh>
    <rPh sb="27" eb="30">
      <t>センハタマチ</t>
    </rPh>
    <phoneticPr fontId="2"/>
  </si>
  <si>
    <r>
      <t>後三年</t>
    </r>
    <r>
      <rPr>
        <sz val="8"/>
        <rFont val="ＭＳ Ｐゴシック"/>
        <family val="3"/>
        <charset val="128"/>
      </rPr>
      <t>(AYMNS)</t>
    </r>
    <rPh sb="0" eb="3">
      <t>ゴサンネン</t>
    </rPh>
    <phoneticPr fontId="2"/>
  </si>
  <si>
    <t>千　 屋</t>
    <rPh sb="0" eb="1">
      <t>セン</t>
    </rPh>
    <rPh sb="3" eb="4">
      <t>ヤ</t>
    </rPh>
    <phoneticPr fontId="2"/>
  </si>
  <si>
    <t>※1　魁大曲南は、横手市（横手）と美郷町（千畑）・仙北の一部を含む</t>
    <rPh sb="3" eb="4">
      <t>サキガケ</t>
    </rPh>
    <rPh sb="4" eb="6">
      <t>タイキョク</t>
    </rPh>
    <rPh sb="6" eb="7">
      <t>ミナミ</t>
    </rPh>
    <rPh sb="9" eb="12">
      <t>ヨコテシ</t>
    </rPh>
    <rPh sb="13" eb="15">
      <t>ヨコテ</t>
    </rPh>
    <rPh sb="17" eb="19">
      <t>ミサト</t>
    </rPh>
    <rPh sb="19" eb="20">
      <t>マチ</t>
    </rPh>
    <rPh sb="21" eb="22">
      <t>セン</t>
    </rPh>
    <rPh sb="22" eb="23">
      <t>ハタケ</t>
    </rPh>
    <rPh sb="28" eb="30">
      <t>イチブ</t>
    </rPh>
    <rPh sb="31" eb="32">
      <t>フク</t>
    </rPh>
    <phoneticPr fontId="2"/>
  </si>
  <si>
    <t>※ 7  魁中仙は、仙北市（角館）の一部を含む　　</t>
    <rPh sb="5" eb="6">
      <t>サキガケ</t>
    </rPh>
    <rPh sb="6" eb="8">
      <t>ナカセン</t>
    </rPh>
    <phoneticPr fontId="2"/>
  </si>
  <si>
    <t>※13　読売横沢は、美郷町（千畑）の一部を含む</t>
    <rPh sb="4" eb="6">
      <t>ヨミウリ</t>
    </rPh>
    <rPh sb="6" eb="8">
      <t>ヨコサワ</t>
    </rPh>
    <rPh sb="10" eb="12">
      <t>ミサト</t>
    </rPh>
    <rPh sb="12" eb="13">
      <t>チョウ</t>
    </rPh>
    <rPh sb="14" eb="15">
      <t>セン</t>
    </rPh>
    <rPh sb="15" eb="16">
      <t>ハタ</t>
    </rPh>
    <rPh sb="18" eb="20">
      <t>イチブ</t>
    </rPh>
    <rPh sb="21" eb="22">
      <t>フク</t>
    </rPh>
    <phoneticPr fontId="2"/>
  </si>
  <si>
    <t>※2　魁大曲北は、美郷町（千畑）と仙北の一部を含む</t>
    <rPh sb="3" eb="4">
      <t>サキガケ</t>
    </rPh>
    <rPh sb="4" eb="6">
      <t>オオマガリ</t>
    </rPh>
    <rPh sb="6" eb="7">
      <t>キタ</t>
    </rPh>
    <phoneticPr fontId="2"/>
  </si>
  <si>
    <t>※ 8  魁角館は、田沢湖、西木と大仙市（中仙）の一部を含む</t>
    <phoneticPr fontId="2"/>
  </si>
  <si>
    <t>※14　読売中仙は、仙北市（角館）の一部を含む　　</t>
    <rPh sb="4" eb="6">
      <t>ヨミウリ</t>
    </rPh>
    <rPh sb="6" eb="8">
      <t>ナカセン</t>
    </rPh>
    <rPh sb="10" eb="12">
      <t>センボク</t>
    </rPh>
    <rPh sb="12" eb="13">
      <t>シ</t>
    </rPh>
    <rPh sb="14" eb="16">
      <t>カクダテ</t>
    </rPh>
    <rPh sb="18" eb="20">
      <t>イチブ</t>
    </rPh>
    <rPh sb="21" eb="22">
      <t>フク</t>
    </rPh>
    <phoneticPr fontId="2"/>
  </si>
  <si>
    <t>※3　魁四ッ屋は、中仙と仙北の一部を含む</t>
    <phoneticPr fontId="2"/>
  </si>
  <si>
    <t>※ 9  魁後三年は、横手市（横手）の一部を含む　</t>
    <rPh sb="5" eb="6">
      <t>サキガケ</t>
    </rPh>
    <phoneticPr fontId="2"/>
  </si>
  <si>
    <t>※15　読売角館は、田沢湖と西木の一部を含む　</t>
    <rPh sb="4" eb="6">
      <t>ヨミウリ</t>
    </rPh>
    <rPh sb="6" eb="8">
      <t>カクダテ</t>
    </rPh>
    <rPh sb="10" eb="13">
      <t>タザワコ</t>
    </rPh>
    <rPh sb="14" eb="16">
      <t>ニシキ</t>
    </rPh>
    <rPh sb="17" eb="19">
      <t>イチブ</t>
    </rPh>
    <rPh sb="20" eb="21">
      <t>フク</t>
    </rPh>
    <phoneticPr fontId="2"/>
  </si>
  <si>
    <t>※4　魁仙北は、中仙と太田の一部を含む</t>
    <rPh sb="3" eb="4">
      <t>サキガケ</t>
    </rPh>
    <phoneticPr fontId="2"/>
  </si>
  <si>
    <t>※10  魁千屋は、大仙市（太田）の一部を含む</t>
    <rPh sb="5" eb="6">
      <t>サキガケ</t>
    </rPh>
    <phoneticPr fontId="2"/>
  </si>
  <si>
    <t>※5　魁神宮寺のAMSは、南外村を含む</t>
    <rPh sb="3" eb="4">
      <t>サキガケ</t>
    </rPh>
    <rPh sb="4" eb="7">
      <t>ジングウジ</t>
    </rPh>
    <rPh sb="13" eb="16">
      <t>ナンガイムラ</t>
    </rPh>
    <phoneticPr fontId="2"/>
  </si>
  <si>
    <t>※11  読売大曲は、仙北と南外､神岡を含む</t>
    <rPh sb="5" eb="7">
      <t>ヨミウリ</t>
    </rPh>
    <rPh sb="7" eb="9">
      <t>オオマガリ</t>
    </rPh>
    <rPh sb="11" eb="13">
      <t>センボク</t>
    </rPh>
    <rPh sb="14" eb="16">
      <t>ナンガイ</t>
    </rPh>
    <rPh sb="17" eb="19">
      <t>カミオカ</t>
    </rPh>
    <rPh sb="20" eb="21">
      <t>フク</t>
    </rPh>
    <phoneticPr fontId="2"/>
  </si>
  <si>
    <t>※6　魁刈和野は、協和の一部を含む</t>
    <rPh sb="3" eb="4">
      <t>サキガケ</t>
    </rPh>
    <phoneticPr fontId="2"/>
  </si>
  <si>
    <t>※12  読売刈和野は、協和の一部を含む</t>
    <phoneticPr fontId="2"/>
  </si>
  <si>
    <t>由利本荘市・にかほ市</t>
    <rPh sb="0" eb="2">
      <t>ユリ</t>
    </rPh>
    <rPh sb="2" eb="5">
      <t>ホンジョウシ</t>
    </rPh>
    <rPh sb="9" eb="10">
      <t>シ</t>
    </rPh>
    <phoneticPr fontId="2"/>
  </si>
  <si>
    <t xml:space="preserve"> 由利本荘市</t>
    <rPh sb="1" eb="3">
      <t>ユリ</t>
    </rPh>
    <rPh sb="3" eb="6">
      <t>ホンジョウシ</t>
    </rPh>
    <phoneticPr fontId="2"/>
  </si>
  <si>
    <r>
      <t>松</t>
    </r>
    <r>
      <rPr>
        <sz val="11"/>
        <rFont val="ＭＳ ゴシック"/>
        <family val="3"/>
        <charset val="128"/>
      </rPr>
      <t>ヶ</t>
    </r>
    <r>
      <rPr>
        <sz val="11"/>
        <rFont val="ＭＳ Ｐゴシック"/>
        <family val="3"/>
        <charset val="128"/>
      </rPr>
      <t>崎</t>
    </r>
    <r>
      <rPr>
        <sz val="8"/>
        <rFont val="ＭＳ Ｐゴシック"/>
        <family val="3"/>
        <charset val="128"/>
      </rPr>
      <t>(AYMN)</t>
    </r>
    <rPh sb="0" eb="3">
      <t>マツガサキ</t>
    </rPh>
    <phoneticPr fontId="2"/>
  </si>
  <si>
    <r>
      <t>本　 荘</t>
    </r>
    <r>
      <rPr>
        <sz val="8"/>
        <rFont val="ＭＳ Ｐゴシック"/>
        <family val="3"/>
        <charset val="128"/>
      </rPr>
      <t>(MS)</t>
    </r>
    <rPh sb="0" eb="1">
      <t>モト</t>
    </rPh>
    <rPh sb="3" eb="4">
      <t>ソウ</t>
    </rPh>
    <phoneticPr fontId="2"/>
  </si>
  <si>
    <r>
      <t>本　 荘</t>
    </r>
    <r>
      <rPr>
        <sz val="8"/>
        <rFont val="ＭＳ Ｐゴシック"/>
        <family val="3"/>
        <charset val="128"/>
      </rPr>
      <t>(N)</t>
    </r>
    <rPh sb="0" eb="1">
      <t>モト</t>
    </rPh>
    <rPh sb="3" eb="4">
      <t>ソウ</t>
    </rPh>
    <phoneticPr fontId="2"/>
  </si>
  <si>
    <t>本荘東</t>
    <rPh sb="0" eb="2">
      <t>ホンジョウ</t>
    </rPh>
    <rPh sb="2" eb="3">
      <t>ヒガシ</t>
    </rPh>
    <phoneticPr fontId="2"/>
  </si>
  <si>
    <t>本荘北</t>
    <rPh sb="0" eb="2">
      <t>ホンジョウ</t>
    </rPh>
    <rPh sb="2" eb="3">
      <t>キタ</t>
    </rPh>
    <phoneticPr fontId="2"/>
  </si>
  <si>
    <t>本荘南</t>
    <rPh sb="0" eb="2">
      <t>ホンジョウ</t>
    </rPh>
    <rPh sb="2" eb="3">
      <t>ミナミ</t>
    </rPh>
    <phoneticPr fontId="2"/>
  </si>
  <si>
    <t>（旧岩城町）</t>
    <rPh sb="1" eb="2">
      <t>キュウ</t>
    </rPh>
    <rPh sb="2" eb="5">
      <t>イワキマチ</t>
    </rPh>
    <phoneticPr fontId="2"/>
  </si>
  <si>
    <r>
      <t>道　 川</t>
    </r>
    <r>
      <rPr>
        <sz val="8"/>
        <rFont val="ＭＳ Ｐゴシック"/>
        <family val="3"/>
        <charset val="128"/>
      </rPr>
      <t>(AYMN)</t>
    </r>
    <rPh sb="0" eb="1">
      <t>ドウ</t>
    </rPh>
    <rPh sb="3" eb="4">
      <t>カワ</t>
    </rPh>
    <phoneticPr fontId="2"/>
  </si>
  <si>
    <r>
      <t>亀　 田</t>
    </r>
    <r>
      <rPr>
        <sz val="8"/>
        <rFont val="ＭＳ Ｐゴシック"/>
        <family val="3"/>
        <charset val="128"/>
      </rPr>
      <t>(AYMN)</t>
    </r>
    <rPh sb="0" eb="1">
      <t>カメ</t>
    </rPh>
    <rPh sb="3" eb="4">
      <t>タ</t>
    </rPh>
    <phoneticPr fontId="2"/>
  </si>
  <si>
    <t>（旧大内町）</t>
    <rPh sb="1" eb="2">
      <t>キュウ</t>
    </rPh>
    <rPh sb="2" eb="4">
      <t>オオウチ</t>
    </rPh>
    <rPh sb="4" eb="5">
      <t>マチ</t>
    </rPh>
    <phoneticPr fontId="2"/>
  </si>
  <si>
    <r>
      <t>岩　 谷</t>
    </r>
    <r>
      <rPr>
        <sz val="8"/>
        <rFont val="ＭＳ Ｐゴシック"/>
        <family val="3"/>
        <charset val="128"/>
      </rPr>
      <t>(AYMNS)</t>
    </r>
    <rPh sb="0" eb="1">
      <t>イワ</t>
    </rPh>
    <rPh sb="3" eb="4">
      <t>タニ</t>
    </rPh>
    <phoneticPr fontId="2"/>
  </si>
  <si>
    <t>（旧由利町）</t>
    <rPh sb="1" eb="2">
      <t>キュウ</t>
    </rPh>
    <rPh sb="2" eb="4">
      <t>ユリ</t>
    </rPh>
    <rPh sb="4" eb="5">
      <t>マチ</t>
    </rPh>
    <phoneticPr fontId="2"/>
  </si>
  <si>
    <t>前　 郷</t>
    <rPh sb="0" eb="1">
      <t>マエ</t>
    </rPh>
    <rPh sb="3" eb="4">
      <t>キョウ</t>
    </rPh>
    <phoneticPr fontId="2"/>
  </si>
  <si>
    <r>
      <t>西滝沢</t>
    </r>
    <r>
      <rPr>
        <sz val="8"/>
        <rFont val="ＭＳ Ｐゴシック"/>
        <family val="3"/>
        <charset val="128"/>
      </rPr>
      <t>(YMS)</t>
    </r>
    <rPh sb="0" eb="3">
      <t>ニシタキサワ</t>
    </rPh>
    <phoneticPr fontId="2"/>
  </si>
  <si>
    <r>
      <t>前　 郷</t>
    </r>
    <r>
      <rPr>
        <sz val="8"/>
        <rFont val="ＭＳ Ｐゴシック"/>
        <family val="3"/>
        <charset val="128"/>
      </rPr>
      <t>(AMN)</t>
    </r>
    <rPh sb="0" eb="1">
      <t>マエ</t>
    </rPh>
    <rPh sb="3" eb="4">
      <t>キョウ</t>
    </rPh>
    <phoneticPr fontId="2"/>
  </si>
  <si>
    <r>
      <t>鮎　 川</t>
    </r>
    <r>
      <rPr>
        <sz val="8"/>
        <rFont val="ＭＳ Ｐゴシック"/>
        <family val="3"/>
        <charset val="128"/>
      </rPr>
      <t>(AM)</t>
    </r>
    <rPh sb="0" eb="1">
      <t>アユ</t>
    </rPh>
    <rPh sb="3" eb="4">
      <t>カワ</t>
    </rPh>
    <phoneticPr fontId="2"/>
  </si>
  <si>
    <t>（旧東由利町）</t>
    <rPh sb="1" eb="2">
      <t>キュウ</t>
    </rPh>
    <rPh sb="2" eb="6">
      <t>ヒガシユリマチ</t>
    </rPh>
    <phoneticPr fontId="2"/>
  </si>
  <si>
    <r>
      <t>東由利</t>
    </r>
    <r>
      <rPr>
        <sz val="8"/>
        <rFont val="ＭＳ Ｐゴシック"/>
        <family val="3"/>
        <charset val="128"/>
      </rPr>
      <t>(AM)</t>
    </r>
    <rPh sb="0" eb="3">
      <t>ヒガシユリ</t>
    </rPh>
    <phoneticPr fontId="2"/>
  </si>
  <si>
    <t>（旧矢島町）</t>
    <rPh sb="1" eb="2">
      <t>キュウ</t>
    </rPh>
    <rPh sb="2" eb="5">
      <t>ヤシママチ</t>
    </rPh>
    <phoneticPr fontId="2"/>
  </si>
  <si>
    <t>矢　 島</t>
    <rPh sb="0" eb="1">
      <t>ヤ</t>
    </rPh>
    <rPh sb="3" eb="4">
      <t>シマ</t>
    </rPh>
    <phoneticPr fontId="2"/>
  </si>
  <si>
    <r>
      <t>矢　 島</t>
    </r>
    <r>
      <rPr>
        <sz val="8"/>
        <rFont val="ＭＳ Ｐゴシック"/>
        <family val="3"/>
        <charset val="128"/>
      </rPr>
      <t>(AMNS)</t>
    </r>
    <rPh sb="0" eb="1">
      <t>ヤ</t>
    </rPh>
    <rPh sb="3" eb="4">
      <t>シマ</t>
    </rPh>
    <phoneticPr fontId="2"/>
  </si>
  <si>
    <t>（旧鳥海町）</t>
    <rPh sb="1" eb="2">
      <t>キュウ</t>
    </rPh>
    <rPh sb="2" eb="5">
      <t>チョウカイマチ</t>
    </rPh>
    <phoneticPr fontId="2"/>
  </si>
  <si>
    <t>伏　 見</t>
    <rPh sb="0" eb="1">
      <t>フク</t>
    </rPh>
    <rPh sb="3" eb="4">
      <t>ミ</t>
    </rPh>
    <phoneticPr fontId="2"/>
  </si>
  <si>
    <t>笹　 子</t>
    <rPh sb="0" eb="1">
      <t>ササ</t>
    </rPh>
    <rPh sb="3" eb="4">
      <t>コ</t>
    </rPh>
    <phoneticPr fontId="2"/>
  </si>
  <si>
    <t>直　 根</t>
    <rPh sb="0" eb="1">
      <t>チョク</t>
    </rPh>
    <rPh sb="3" eb="4">
      <t>ネ</t>
    </rPh>
    <phoneticPr fontId="2"/>
  </si>
  <si>
    <t>（旧西目町）</t>
    <rPh sb="1" eb="2">
      <t>キュウ</t>
    </rPh>
    <rPh sb="2" eb="5">
      <t>ニシメマチ</t>
    </rPh>
    <phoneticPr fontId="2"/>
  </si>
  <si>
    <t>西　 目</t>
    <rPh sb="0" eb="1">
      <t>ニシ</t>
    </rPh>
    <rPh sb="3" eb="4">
      <t>メ</t>
    </rPh>
    <phoneticPr fontId="2"/>
  </si>
  <si>
    <r>
      <t>西　 目</t>
    </r>
    <r>
      <rPr>
        <sz val="8"/>
        <rFont val="ＭＳ Ｐゴシック"/>
        <family val="3"/>
        <charset val="128"/>
      </rPr>
      <t>(MS)</t>
    </r>
    <rPh sb="0" eb="1">
      <t>ニシ</t>
    </rPh>
    <rPh sb="3" eb="4">
      <t>メ</t>
    </rPh>
    <phoneticPr fontId="2"/>
  </si>
  <si>
    <t>にかほ市</t>
    <rPh sb="3" eb="4">
      <t>シ</t>
    </rPh>
    <phoneticPr fontId="2"/>
  </si>
  <si>
    <t>（旧仁賀保町）</t>
    <rPh sb="1" eb="2">
      <t>キュウ</t>
    </rPh>
    <rPh sb="2" eb="6">
      <t>ニカホマチ</t>
    </rPh>
    <phoneticPr fontId="2"/>
  </si>
  <si>
    <r>
      <t>仁賀保・金浦</t>
    </r>
    <r>
      <rPr>
        <sz val="7"/>
        <rFont val="ＭＳ Ｐゴシック"/>
        <family val="3"/>
        <charset val="128"/>
      </rPr>
      <t>(AYMNS)</t>
    </r>
    <rPh sb="0" eb="3">
      <t>ニカホ</t>
    </rPh>
    <rPh sb="4" eb="6">
      <t>コノウラ</t>
    </rPh>
    <phoneticPr fontId="2"/>
  </si>
  <si>
    <t>（旧金浦町）</t>
    <rPh sb="1" eb="2">
      <t>キュウ</t>
    </rPh>
    <rPh sb="2" eb="5">
      <t>コノウラマチ</t>
    </rPh>
    <phoneticPr fontId="2"/>
  </si>
  <si>
    <r>
      <t>金　 浦</t>
    </r>
    <r>
      <rPr>
        <sz val="8"/>
        <rFont val="ＭＳ Ｐゴシック"/>
        <family val="3"/>
        <charset val="128"/>
      </rPr>
      <t>(AMNS)</t>
    </r>
    <rPh sb="0" eb="1">
      <t>キン</t>
    </rPh>
    <rPh sb="3" eb="4">
      <t>ウラ</t>
    </rPh>
    <phoneticPr fontId="2"/>
  </si>
  <si>
    <t>（旧象潟町）</t>
    <rPh sb="1" eb="2">
      <t>キュウ</t>
    </rPh>
    <rPh sb="2" eb="5">
      <t>キサカタマチ</t>
    </rPh>
    <phoneticPr fontId="2"/>
  </si>
  <si>
    <r>
      <t>象　 潟</t>
    </r>
    <r>
      <rPr>
        <sz val="8"/>
        <rFont val="ＭＳ Ｐゴシック"/>
        <family val="3"/>
        <charset val="128"/>
      </rPr>
      <t>(AYMNS)</t>
    </r>
    <rPh sb="0" eb="1">
      <t>ゾウ</t>
    </rPh>
    <rPh sb="3" eb="4">
      <t>カタ</t>
    </rPh>
    <phoneticPr fontId="2"/>
  </si>
  <si>
    <r>
      <t>小砂川</t>
    </r>
    <r>
      <rPr>
        <sz val="8"/>
        <rFont val="ＭＳ Ｐゴシック"/>
        <family val="3"/>
        <charset val="128"/>
      </rPr>
      <t>(AMN）</t>
    </r>
    <rPh sb="0" eb="3">
      <t>コサガワ</t>
    </rPh>
    <phoneticPr fontId="2"/>
  </si>
  <si>
    <t>頁合計</t>
    <rPh sb="0" eb="1">
      <t>ページ</t>
    </rPh>
    <phoneticPr fontId="2"/>
  </si>
  <si>
    <t>※1　魁本荘南は、東由利を含む</t>
    <rPh sb="3" eb="4">
      <t>サキガケ</t>
    </rPh>
    <rPh sb="4" eb="6">
      <t>ホンジョウ</t>
    </rPh>
    <rPh sb="6" eb="7">
      <t>ミナミ</t>
    </rPh>
    <rPh sb="9" eb="11">
      <t>ヒガシユウ</t>
    </rPh>
    <phoneticPr fontId="2"/>
  </si>
  <si>
    <t>※3　読売矢島は、鳥海を含む</t>
    <rPh sb="3" eb="5">
      <t>ヨミウリ</t>
    </rPh>
    <rPh sb="5" eb="7">
      <t>ヤジマ</t>
    </rPh>
    <rPh sb="9" eb="10">
      <t>ドリ</t>
    </rPh>
    <phoneticPr fontId="2"/>
  </si>
  <si>
    <t>※2　魁仁賀保・金浦は、旧金浦町の魁を含む</t>
    <rPh sb="4" eb="7">
      <t>ニカホ</t>
    </rPh>
    <rPh sb="8" eb="10">
      <t>コノウラ</t>
    </rPh>
    <rPh sb="12" eb="13">
      <t>キュウ</t>
    </rPh>
    <rPh sb="13" eb="15">
      <t>コノウラ</t>
    </rPh>
    <rPh sb="15" eb="16">
      <t>マチ</t>
    </rPh>
    <rPh sb="17" eb="18">
      <t>サキガケ</t>
    </rPh>
    <phoneticPr fontId="2"/>
  </si>
  <si>
    <t>※4　読売金浦は、仁賀保の一部を含む</t>
    <rPh sb="3" eb="5">
      <t>ヨミウリ</t>
    </rPh>
    <rPh sb="5" eb="7">
      <t>コノウラ</t>
    </rPh>
    <phoneticPr fontId="2"/>
  </si>
  <si>
    <t>鹿角市・鹿角郡</t>
    <rPh sb="0" eb="1">
      <t>シカ</t>
    </rPh>
    <rPh sb="1" eb="2">
      <t>ツノ</t>
    </rPh>
    <rPh sb="2" eb="3">
      <t>シ</t>
    </rPh>
    <rPh sb="4" eb="5">
      <t>シカ</t>
    </rPh>
    <rPh sb="5" eb="6">
      <t>ツノ</t>
    </rPh>
    <rPh sb="6" eb="7">
      <t>グン</t>
    </rPh>
    <phoneticPr fontId="2"/>
  </si>
  <si>
    <t>鹿角市</t>
    <rPh sb="0" eb="1">
      <t>シカ</t>
    </rPh>
    <rPh sb="1" eb="2">
      <t>ツノ</t>
    </rPh>
    <rPh sb="2" eb="3">
      <t>シ</t>
    </rPh>
    <phoneticPr fontId="2"/>
  </si>
  <si>
    <t>大 　湯</t>
    <rPh sb="0" eb="1">
      <t>オオ</t>
    </rPh>
    <rPh sb="3" eb="4">
      <t>ユ</t>
    </rPh>
    <phoneticPr fontId="2"/>
  </si>
  <si>
    <r>
      <t>毛馬内</t>
    </r>
    <r>
      <rPr>
        <sz val="8"/>
        <rFont val="ＭＳ Ｐゴシック"/>
        <family val="3"/>
        <charset val="128"/>
      </rPr>
      <t>(YMNSⓎ)</t>
    </r>
    <rPh sb="0" eb="2">
      <t>ケマ</t>
    </rPh>
    <rPh sb="2" eb="3">
      <t>ナイ</t>
    </rPh>
    <phoneticPr fontId="2"/>
  </si>
  <si>
    <r>
      <t>花　 輪</t>
    </r>
    <r>
      <rPr>
        <sz val="8"/>
        <rFont val="ＭＳ Ｐゴシック"/>
        <family val="3"/>
        <charset val="128"/>
      </rPr>
      <t>(AMNSⓎ)</t>
    </r>
    <rPh sb="0" eb="1">
      <t>ハナ</t>
    </rPh>
    <rPh sb="3" eb="4">
      <t>ワ</t>
    </rPh>
    <phoneticPr fontId="2"/>
  </si>
  <si>
    <r>
      <t>毛馬内</t>
    </r>
    <r>
      <rPr>
        <sz val="8"/>
        <rFont val="ＭＳ Ｐゴシック"/>
        <family val="3"/>
        <charset val="128"/>
      </rPr>
      <t>(S)</t>
    </r>
    <rPh sb="0" eb="2">
      <t>ケマ</t>
    </rPh>
    <rPh sb="2" eb="3">
      <t>ナイ</t>
    </rPh>
    <phoneticPr fontId="2"/>
  </si>
  <si>
    <r>
      <t>大　 湯</t>
    </r>
    <r>
      <rPr>
        <sz val="8"/>
        <rFont val="ＭＳ Ｐゴシック"/>
        <family val="3"/>
        <charset val="128"/>
      </rPr>
      <t>(YMNⓎ)</t>
    </r>
    <rPh sb="0" eb="1">
      <t>オオ</t>
    </rPh>
    <rPh sb="3" eb="4">
      <t>ユ</t>
    </rPh>
    <phoneticPr fontId="2"/>
  </si>
  <si>
    <r>
      <t>尾去沢</t>
    </r>
    <r>
      <rPr>
        <sz val="8"/>
        <rFont val="ＭＳ Ｐゴシック"/>
        <family val="3"/>
        <charset val="128"/>
      </rPr>
      <t>(AMNS)</t>
    </r>
    <rPh sb="0" eb="1">
      <t>オ</t>
    </rPh>
    <rPh sb="1" eb="2">
      <t>サ</t>
    </rPh>
    <rPh sb="2" eb="3">
      <t>サワ</t>
    </rPh>
    <phoneticPr fontId="2"/>
  </si>
  <si>
    <t>錦　 木</t>
    <rPh sb="0" eb="1">
      <t>ニシキ</t>
    </rPh>
    <rPh sb="3" eb="4">
      <t>キ</t>
    </rPh>
    <phoneticPr fontId="2"/>
  </si>
  <si>
    <r>
      <t>八幡平</t>
    </r>
    <r>
      <rPr>
        <sz val="8"/>
        <rFont val="ＭＳ Ｐゴシック"/>
        <family val="3"/>
        <charset val="128"/>
      </rPr>
      <t>（AMNⓎ）</t>
    </r>
    <rPh sb="0" eb="3">
      <t>ハチマンタイ</t>
    </rPh>
    <phoneticPr fontId="2"/>
  </si>
  <si>
    <t>花　 輪</t>
    <rPh sb="0" eb="1">
      <t>ハナ</t>
    </rPh>
    <rPh sb="3" eb="4">
      <t>ワ</t>
    </rPh>
    <phoneticPr fontId="2"/>
  </si>
  <si>
    <t>北　　　鹿　　　新　　　聞</t>
    <rPh sb="0" eb="1">
      <t>キタ</t>
    </rPh>
    <rPh sb="4" eb="5">
      <t>シカ</t>
    </rPh>
    <rPh sb="8" eb="9">
      <t>シン</t>
    </rPh>
    <rPh sb="12" eb="13">
      <t>ブン</t>
    </rPh>
    <phoneticPr fontId="2"/>
  </si>
  <si>
    <t>備考</t>
    <rPh sb="0" eb="2">
      <t>ビコウ</t>
    </rPh>
    <phoneticPr fontId="2"/>
  </si>
  <si>
    <t>北鹿（朝日）毛馬内</t>
    <rPh sb="0" eb="2">
      <t>ホクロク</t>
    </rPh>
    <rPh sb="3" eb="5">
      <t>アサヒ</t>
    </rPh>
    <rPh sb="6" eb="8">
      <t>ケマ</t>
    </rPh>
    <rPh sb="8" eb="9">
      <t>ナイ</t>
    </rPh>
    <phoneticPr fontId="2"/>
  </si>
  <si>
    <t>（　）は折込される新聞ではございません。取扱い販売店です。</t>
    <rPh sb="4" eb="6">
      <t>オリコミ</t>
    </rPh>
    <rPh sb="9" eb="11">
      <t>シンブン</t>
    </rPh>
    <rPh sb="20" eb="22">
      <t>トリアツカ</t>
    </rPh>
    <rPh sb="23" eb="26">
      <t>ハンバイテン</t>
    </rPh>
    <phoneticPr fontId="2"/>
  </si>
  <si>
    <t>北鹿（朝日）大　 湯</t>
    <rPh sb="0" eb="2">
      <t>ホクロク</t>
    </rPh>
    <rPh sb="3" eb="5">
      <t>アサヒ</t>
    </rPh>
    <rPh sb="6" eb="7">
      <t>ダイ</t>
    </rPh>
    <rPh sb="9" eb="10">
      <t>ユ</t>
    </rPh>
    <phoneticPr fontId="2"/>
  </si>
  <si>
    <t>北鹿（読売）花　 輪</t>
    <rPh sb="0" eb="2">
      <t>ホクロク</t>
    </rPh>
    <rPh sb="3" eb="5">
      <t>ヨミウリ</t>
    </rPh>
    <rPh sb="6" eb="7">
      <t>ハナ</t>
    </rPh>
    <rPh sb="9" eb="10">
      <t>ワ</t>
    </rPh>
    <phoneticPr fontId="2"/>
  </si>
  <si>
    <t>北鹿（読売）尾去沢</t>
    <rPh sb="0" eb="2">
      <t>ホクロク</t>
    </rPh>
    <rPh sb="3" eb="5">
      <t>ヨミウリ</t>
    </rPh>
    <rPh sb="6" eb="7">
      <t>オ</t>
    </rPh>
    <rPh sb="7" eb="8">
      <t>サ</t>
    </rPh>
    <rPh sb="8" eb="9">
      <t>サワ</t>
    </rPh>
    <phoneticPr fontId="2"/>
  </si>
  <si>
    <t>北鹿（読売）八幡平</t>
    <rPh sb="0" eb="2">
      <t>ホクロク</t>
    </rPh>
    <rPh sb="3" eb="5">
      <t>ヨミウリ</t>
    </rPh>
    <rPh sb="6" eb="9">
      <t>ハチマンタイ</t>
    </rPh>
    <phoneticPr fontId="2"/>
  </si>
  <si>
    <t>鹿角郡</t>
    <rPh sb="0" eb="1">
      <t>シカ</t>
    </rPh>
    <rPh sb="1" eb="2">
      <t>ツノ</t>
    </rPh>
    <rPh sb="2" eb="3">
      <t>グン</t>
    </rPh>
    <phoneticPr fontId="2"/>
  </si>
  <si>
    <t>小坂町</t>
    <rPh sb="0" eb="3">
      <t>コサカマチ</t>
    </rPh>
    <phoneticPr fontId="2"/>
  </si>
  <si>
    <t>小　 坂</t>
    <rPh sb="0" eb="1">
      <t>ショウ</t>
    </rPh>
    <rPh sb="3" eb="4">
      <t>サカ</t>
    </rPh>
    <phoneticPr fontId="2"/>
  </si>
  <si>
    <r>
      <t>小  坂</t>
    </r>
    <r>
      <rPr>
        <sz val="8"/>
        <rFont val="ＭＳ Ｐゴシック"/>
        <family val="3"/>
        <charset val="128"/>
      </rPr>
      <t>(AMNSⓎ)</t>
    </r>
    <rPh sb="0" eb="1">
      <t>ショウ</t>
    </rPh>
    <rPh sb="3" eb="4">
      <t>サカ</t>
    </rPh>
    <phoneticPr fontId="2"/>
  </si>
  <si>
    <t>北鹿（読売）小　 坂</t>
    <rPh sb="0" eb="2">
      <t>ホクロク</t>
    </rPh>
    <rPh sb="3" eb="5">
      <t>ヨミウリ</t>
    </rPh>
    <rPh sb="6" eb="7">
      <t>ショウ</t>
    </rPh>
    <rPh sb="9" eb="10">
      <t>サカ</t>
    </rPh>
    <phoneticPr fontId="2"/>
  </si>
  <si>
    <t>Ⓨの表示がある販売店は米代新報を含んだ部数です。米代新報を除く銘柄指定も可能です。詳しくはお問い合わせください。</t>
    <rPh sb="2" eb="4">
      <t>ヒョウジ</t>
    </rPh>
    <rPh sb="7" eb="10">
      <t>ハンバイテン</t>
    </rPh>
    <rPh sb="11" eb="13">
      <t>ヨネシロ</t>
    </rPh>
    <rPh sb="13" eb="15">
      <t>シンポウ</t>
    </rPh>
    <rPh sb="16" eb="17">
      <t>フク</t>
    </rPh>
    <rPh sb="19" eb="21">
      <t>ブスウ</t>
    </rPh>
    <rPh sb="24" eb="26">
      <t>ヨネシロ</t>
    </rPh>
    <rPh sb="26" eb="28">
      <t>シンポウ</t>
    </rPh>
    <rPh sb="29" eb="30">
      <t>ノゾ</t>
    </rPh>
    <rPh sb="31" eb="33">
      <t>メイガラ</t>
    </rPh>
    <rPh sb="33" eb="35">
      <t>シテイ</t>
    </rPh>
    <rPh sb="36" eb="38">
      <t>カノウ</t>
    </rPh>
    <rPh sb="41" eb="42">
      <t>クワ</t>
    </rPh>
    <rPh sb="46" eb="47">
      <t>ト</t>
    </rPh>
    <rPh sb="48" eb="49">
      <t>ア</t>
    </rPh>
    <phoneticPr fontId="2"/>
  </si>
  <si>
    <t>※1　朝日毛馬内は、鹿角郡の一部を含む</t>
    <rPh sb="3" eb="5">
      <t>アサヒ</t>
    </rPh>
    <rPh sb="5" eb="8">
      <t>ケマナイ</t>
    </rPh>
    <rPh sb="10" eb="11">
      <t>シカ</t>
    </rPh>
    <rPh sb="11" eb="12">
      <t>ツノ</t>
    </rPh>
    <rPh sb="12" eb="13">
      <t>グン</t>
    </rPh>
    <rPh sb="14" eb="16">
      <t>イチブ</t>
    </rPh>
    <rPh sb="17" eb="18">
      <t>フク</t>
    </rPh>
    <phoneticPr fontId="2"/>
  </si>
  <si>
    <t>北秋田市・北秋田郡</t>
    <rPh sb="0" eb="1">
      <t>キタ</t>
    </rPh>
    <rPh sb="1" eb="4">
      <t>アキタシ</t>
    </rPh>
    <rPh sb="5" eb="9">
      <t>キタアキタグン</t>
    </rPh>
    <phoneticPr fontId="2"/>
  </si>
  <si>
    <t>北秋田市</t>
    <rPh sb="0" eb="1">
      <t>キタ</t>
    </rPh>
    <rPh sb="1" eb="4">
      <t>アキタシ</t>
    </rPh>
    <phoneticPr fontId="2"/>
  </si>
  <si>
    <t>（旧鷹巣町）</t>
    <rPh sb="1" eb="2">
      <t>キュウ</t>
    </rPh>
    <rPh sb="2" eb="5">
      <t>タカノスマチ</t>
    </rPh>
    <phoneticPr fontId="2"/>
  </si>
  <si>
    <t>鷹　 巣</t>
    <rPh sb="0" eb="1">
      <t>タカ</t>
    </rPh>
    <rPh sb="3" eb="4">
      <t>ス</t>
    </rPh>
    <phoneticPr fontId="2"/>
  </si>
  <si>
    <r>
      <t>鷹　 巣</t>
    </r>
    <r>
      <rPr>
        <sz val="8"/>
        <rFont val="ＭＳ Ｐゴシック"/>
        <family val="3"/>
        <charset val="128"/>
      </rPr>
      <t>(MNS)</t>
    </r>
    <rPh sb="0" eb="1">
      <t>タカ</t>
    </rPh>
    <rPh sb="3" eb="4">
      <t>ス</t>
    </rPh>
    <phoneticPr fontId="2"/>
  </si>
  <si>
    <t>北秋田</t>
    <rPh sb="0" eb="3">
      <t>キタアキタ</t>
    </rPh>
    <phoneticPr fontId="2"/>
  </si>
  <si>
    <t>（旧合川町）</t>
    <rPh sb="1" eb="2">
      <t>キュウ</t>
    </rPh>
    <rPh sb="2" eb="5">
      <t>アイカワマチ</t>
    </rPh>
    <phoneticPr fontId="2"/>
  </si>
  <si>
    <t>合　 川</t>
    <rPh sb="0" eb="1">
      <t>ゴウ</t>
    </rPh>
    <rPh sb="3" eb="4">
      <t>カワ</t>
    </rPh>
    <phoneticPr fontId="2"/>
  </si>
  <si>
    <r>
      <t>合　 川</t>
    </r>
    <r>
      <rPr>
        <sz val="8"/>
        <rFont val="ＭＳ Ｐゴシック"/>
        <family val="3"/>
        <charset val="128"/>
      </rPr>
      <t>(YMNH)</t>
    </r>
    <rPh sb="0" eb="1">
      <t>ゴウ</t>
    </rPh>
    <rPh sb="3" eb="4">
      <t>カワ</t>
    </rPh>
    <phoneticPr fontId="2"/>
  </si>
  <si>
    <t>（旧森吉町）</t>
    <rPh sb="1" eb="2">
      <t>キュウ</t>
    </rPh>
    <rPh sb="2" eb="5">
      <t>モリヨシマチ</t>
    </rPh>
    <phoneticPr fontId="2"/>
  </si>
  <si>
    <t>米内沢</t>
    <rPh sb="0" eb="3">
      <t>ヨナイザワ</t>
    </rPh>
    <phoneticPr fontId="2"/>
  </si>
  <si>
    <r>
      <t>前   田</t>
    </r>
    <r>
      <rPr>
        <sz val="8"/>
        <rFont val="ＭＳ Ｐゴシック"/>
        <family val="3"/>
        <charset val="128"/>
      </rPr>
      <t>(AYMNH)</t>
    </r>
    <rPh sb="0" eb="1">
      <t>マエ</t>
    </rPh>
    <rPh sb="4" eb="5">
      <t>タ</t>
    </rPh>
    <phoneticPr fontId="2"/>
  </si>
  <si>
    <t>（旧阿仁町）</t>
    <rPh sb="1" eb="2">
      <t>キュウ</t>
    </rPh>
    <rPh sb="2" eb="5">
      <t>アニマチ</t>
    </rPh>
    <phoneticPr fontId="2"/>
  </si>
  <si>
    <r>
      <t>阿   仁</t>
    </r>
    <r>
      <rPr>
        <sz val="8"/>
        <rFont val="ＭＳ Ｐゴシック"/>
        <family val="3"/>
        <charset val="128"/>
      </rPr>
      <t>(AYMNH)</t>
    </r>
    <rPh sb="0" eb="1">
      <t>クマ</t>
    </rPh>
    <rPh sb="4" eb="5">
      <t>ジン</t>
    </rPh>
    <phoneticPr fontId="2"/>
  </si>
  <si>
    <t>北鹿（朝日）鷹　 巣</t>
    <rPh sb="0" eb="2">
      <t>ホクロク</t>
    </rPh>
    <rPh sb="3" eb="5">
      <t>アサヒ</t>
    </rPh>
    <rPh sb="6" eb="7">
      <t>タカ</t>
    </rPh>
    <rPh sb="9" eb="10">
      <t>ス</t>
    </rPh>
    <phoneticPr fontId="2"/>
  </si>
  <si>
    <t>北秋田郡</t>
    <rPh sb="0" eb="4">
      <t>キタアキタグン</t>
    </rPh>
    <phoneticPr fontId="2"/>
  </si>
  <si>
    <t>上小阿仁村</t>
    <rPh sb="0" eb="5">
      <t>カミコアニムラ</t>
    </rPh>
    <phoneticPr fontId="2"/>
  </si>
  <si>
    <r>
      <t>上小阿仁</t>
    </r>
    <r>
      <rPr>
        <sz val="8"/>
        <rFont val="ＭＳ Ｐゴシック"/>
        <family val="3"/>
        <charset val="128"/>
      </rPr>
      <t>(AYMNH)</t>
    </r>
    <rPh sb="0" eb="4">
      <t>カミコアニ</t>
    </rPh>
    <phoneticPr fontId="2"/>
  </si>
  <si>
    <t>※1　朝日合川は、旧森吉町を含む</t>
    <rPh sb="3" eb="5">
      <t>アサヒ</t>
    </rPh>
    <rPh sb="5" eb="7">
      <t>アイカワ</t>
    </rPh>
    <rPh sb="9" eb="10">
      <t>キュウ</t>
    </rPh>
    <rPh sb="10" eb="13">
      <t>モリヨシマチ</t>
    </rPh>
    <rPh sb="14" eb="15">
      <t>フク</t>
    </rPh>
    <phoneticPr fontId="2"/>
  </si>
  <si>
    <t>大館市</t>
    <rPh sb="0" eb="3">
      <t>オオダテシ</t>
    </rPh>
    <phoneticPr fontId="2"/>
  </si>
  <si>
    <r>
      <t>花　 岡</t>
    </r>
    <r>
      <rPr>
        <sz val="8"/>
        <rFont val="ＭＳ Ｐゴシック"/>
        <family val="3"/>
        <charset val="128"/>
      </rPr>
      <t>(AYMNS)</t>
    </r>
    <rPh sb="0" eb="1">
      <t>ハナ</t>
    </rPh>
    <rPh sb="3" eb="4">
      <t>オカ</t>
    </rPh>
    <phoneticPr fontId="2"/>
  </si>
  <si>
    <r>
      <t>大館中央</t>
    </r>
    <r>
      <rPr>
        <sz val="8"/>
        <rFont val="ＭＳ Ｐゴシック"/>
        <family val="3"/>
        <charset val="128"/>
      </rPr>
      <t>(MN)</t>
    </r>
    <rPh sb="0" eb="2">
      <t>オオダテ</t>
    </rPh>
    <rPh sb="2" eb="4">
      <t>チュウオウ</t>
    </rPh>
    <phoneticPr fontId="2"/>
  </si>
  <si>
    <r>
      <t>大　 館</t>
    </r>
    <r>
      <rPr>
        <sz val="8"/>
        <rFont val="ＭＳ Ｐゴシック"/>
        <family val="3"/>
        <charset val="128"/>
      </rPr>
      <t>(S)</t>
    </r>
    <rPh sb="0" eb="1">
      <t>オオ</t>
    </rPh>
    <rPh sb="3" eb="4">
      <t>タテ</t>
    </rPh>
    <phoneticPr fontId="2"/>
  </si>
  <si>
    <r>
      <t>白　 沢</t>
    </r>
    <r>
      <rPr>
        <sz val="8"/>
        <rFont val="ＭＳ Ｐゴシック"/>
        <family val="3"/>
        <charset val="128"/>
      </rPr>
      <t>(AYMN)</t>
    </r>
    <rPh sb="0" eb="1">
      <t>シロ</t>
    </rPh>
    <rPh sb="3" eb="4">
      <t>サワ</t>
    </rPh>
    <phoneticPr fontId="2"/>
  </si>
  <si>
    <r>
      <t>大館駅前</t>
    </r>
    <r>
      <rPr>
        <sz val="8"/>
        <rFont val="ＭＳ Ｐゴシック"/>
        <family val="3"/>
        <charset val="128"/>
      </rPr>
      <t>(S)</t>
    </r>
    <rPh sb="0" eb="2">
      <t>オオダテ</t>
    </rPh>
    <rPh sb="2" eb="4">
      <t>エキマエ</t>
    </rPh>
    <phoneticPr fontId="2"/>
  </si>
  <si>
    <t>大館西</t>
    <rPh sb="0" eb="2">
      <t>オオダテ</t>
    </rPh>
    <rPh sb="2" eb="3">
      <t>ニシ</t>
    </rPh>
    <phoneticPr fontId="2"/>
  </si>
  <si>
    <t>大館北</t>
    <rPh sb="0" eb="2">
      <t>オオダテ</t>
    </rPh>
    <rPh sb="2" eb="3">
      <t>キタ</t>
    </rPh>
    <phoneticPr fontId="2"/>
  </si>
  <si>
    <t>大   館</t>
    <rPh sb="0" eb="1">
      <t>ダイ</t>
    </rPh>
    <rPh sb="4" eb="5">
      <t>カン</t>
    </rPh>
    <phoneticPr fontId="2"/>
  </si>
  <si>
    <r>
      <t>大　 滝</t>
    </r>
    <r>
      <rPr>
        <sz val="8"/>
        <rFont val="ＭＳ Ｐゴシック"/>
        <family val="3"/>
        <charset val="128"/>
      </rPr>
      <t>(AYMNS)</t>
    </r>
    <rPh sb="0" eb="1">
      <t>オオ</t>
    </rPh>
    <rPh sb="3" eb="4">
      <t>タキ</t>
    </rPh>
    <phoneticPr fontId="2"/>
  </si>
  <si>
    <t>（旧比内町）</t>
    <rPh sb="1" eb="2">
      <t>キュウ</t>
    </rPh>
    <rPh sb="2" eb="5">
      <t>ヒナイマチ</t>
    </rPh>
    <phoneticPr fontId="2"/>
  </si>
  <si>
    <r>
      <t>扇　 田</t>
    </r>
    <r>
      <rPr>
        <sz val="8"/>
        <rFont val="ＭＳ Ｐゴシック"/>
        <family val="3"/>
        <charset val="128"/>
      </rPr>
      <t>(AYMNS)</t>
    </r>
    <rPh sb="0" eb="1">
      <t>オオギ</t>
    </rPh>
    <rPh sb="3" eb="4">
      <t>タ</t>
    </rPh>
    <phoneticPr fontId="2"/>
  </si>
  <si>
    <t>（旧田代町）</t>
    <rPh sb="1" eb="2">
      <t>キュウ</t>
    </rPh>
    <rPh sb="2" eb="5">
      <t>タシロマチ</t>
    </rPh>
    <phoneticPr fontId="2"/>
  </si>
  <si>
    <t>早　 口</t>
    <rPh sb="0" eb="1">
      <t>ハヤ</t>
    </rPh>
    <rPh sb="3" eb="4">
      <t>クチ</t>
    </rPh>
    <phoneticPr fontId="2"/>
  </si>
  <si>
    <r>
      <t>早　 口</t>
    </r>
    <r>
      <rPr>
        <sz val="8"/>
        <rFont val="ＭＳ Ｐゴシック"/>
        <family val="3"/>
        <charset val="128"/>
      </rPr>
      <t>(YMNS)</t>
    </r>
    <rPh sb="0" eb="1">
      <t>ハヤ</t>
    </rPh>
    <rPh sb="3" eb="4">
      <t>グチ</t>
    </rPh>
    <phoneticPr fontId="2"/>
  </si>
  <si>
    <t>町村</t>
    <rPh sb="0" eb="1">
      <t>チョウ</t>
    </rPh>
    <rPh sb="1" eb="2">
      <t>ソン</t>
    </rPh>
    <phoneticPr fontId="2"/>
  </si>
  <si>
    <t>北　　　　鹿　　　　新　　　　聞</t>
    <rPh sb="0" eb="1">
      <t>キタ</t>
    </rPh>
    <rPh sb="5" eb="6">
      <t>シカ</t>
    </rPh>
    <rPh sb="10" eb="11">
      <t>シン</t>
    </rPh>
    <rPh sb="15" eb="16">
      <t>キ</t>
    </rPh>
    <phoneticPr fontId="2"/>
  </si>
  <si>
    <t>部数</t>
    <phoneticPr fontId="2"/>
  </si>
  <si>
    <t>申込部数</t>
    <rPh sb="0" eb="2">
      <t>モウシコミ</t>
    </rPh>
    <rPh sb="2" eb="4">
      <t>ブスウ</t>
    </rPh>
    <phoneticPr fontId="2"/>
  </si>
  <si>
    <t>北鹿（ 魁 ）  花　 岡</t>
    <rPh sb="0" eb="2">
      <t>ホクロク</t>
    </rPh>
    <rPh sb="4" eb="5">
      <t>サキガケ</t>
    </rPh>
    <rPh sb="9" eb="10">
      <t>ハナ</t>
    </rPh>
    <rPh sb="12" eb="13">
      <t>オカ</t>
    </rPh>
    <phoneticPr fontId="2"/>
  </si>
  <si>
    <t>北鹿（ 魁 ）  白　 沢</t>
    <rPh sb="0" eb="2">
      <t>ホクロク</t>
    </rPh>
    <rPh sb="9" eb="10">
      <t>シロ</t>
    </rPh>
    <rPh sb="12" eb="13">
      <t>サワ</t>
    </rPh>
    <phoneticPr fontId="2"/>
  </si>
  <si>
    <t>北鹿（ 魁 ）  大館西</t>
    <rPh sb="0" eb="2">
      <t>ホクロク</t>
    </rPh>
    <rPh sb="9" eb="11">
      <t>オオダテ</t>
    </rPh>
    <rPh sb="11" eb="12">
      <t>ニシ</t>
    </rPh>
    <phoneticPr fontId="2"/>
  </si>
  <si>
    <t>北鹿（ 魁 ）  大館北</t>
    <rPh sb="0" eb="2">
      <t>ホクロク</t>
    </rPh>
    <rPh sb="9" eb="11">
      <t>オオダテ</t>
    </rPh>
    <rPh sb="11" eb="12">
      <t>キタ</t>
    </rPh>
    <phoneticPr fontId="2"/>
  </si>
  <si>
    <t>北鹿（朝日） 大館中央</t>
    <rPh sb="0" eb="2">
      <t>ホクロク</t>
    </rPh>
    <rPh sb="3" eb="5">
      <t>アサヒ</t>
    </rPh>
    <rPh sb="7" eb="9">
      <t>オオダテ</t>
    </rPh>
    <rPh sb="9" eb="11">
      <t>チュウオウ</t>
    </rPh>
    <phoneticPr fontId="2"/>
  </si>
  <si>
    <t>北鹿（読売） 大　 館</t>
    <rPh sb="0" eb="2">
      <t>ホクロク</t>
    </rPh>
    <rPh sb="3" eb="5">
      <t>ヨミウリ</t>
    </rPh>
    <rPh sb="7" eb="8">
      <t>ダイ</t>
    </rPh>
    <rPh sb="10" eb="11">
      <t>タテ</t>
    </rPh>
    <phoneticPr fontId="2"/>
  </si>
  <si>
    <t>北鹿　　　　  中　 央</t>
    <rPh sb="0" eb="1">
      <t>キタ</t>
    </rPh>
    <rPh sb="1" eb="2">
      <t>シカ</t>
    </rPh>
    <rPh sb="8" eb="9">
      <t>ナカ</t>
    </rPh>
    <rPh sb="11" eb="12">
      <t>ヒサシ</t>
    </rPh>
    <phoneticPr fontId="2"/>
  </si>
  <si>
    <t>北鹿新聞のみを扱う専売店です。</t>
    <rPh sb="0" eb="2">
      <t>ホクロク</t>
    </rPh>
    <rPh sb="2" eb="4">
      <t>シンブン</t>
    </rPh>
    <rPh sb="7" eb="8">
      <t>アツカ</t>
    </rPh>
    <rPh sb="9" eb="12">
      <t>センバイテン</t>
    </rPh>
    <phoneticPr fontId="2"/>
  </si>
  <si>
    <t>北鹿 　　　　 大館南</t>
    <rPh sb="0" eb="1">
      <t>キタ</t>
    </rPh>
    <rPh sb="1" eb="2">
      <t>シカ</t>
    </rPh>
    <rPh sb="8" eb="10">
      <t>オオダテ</t>
    </rPh>
    <rPh sb="10" eb="11">
      <t>ミナミ</t>
    </rPh>
    <phoneticPr fontId="2"/>
  </si>
  <si>
    <t>北鹿 　　　　 大館北</t>
    <rPh sb="0" eb="2">
      <t>ホクロク</t>
    </rPh>
    <rPh sb="8" eb="10">
      <t>オオダテ</t>
    </rPh>
    <rPh sb="10" eb="11">
      <t>キタ</t>
    </rPh>
    <phoneticPr fontId="2"/>
  </si>
  <si>
    <t>北鹿（ 魁 ）  大　 滝</t>
    <rPh sb="0" eb="2">
      <t>ホクロク</t>
    </rPh>
    <rPh sb="9" eb="10">
      <t>ダイ</t>
    </rPh>
    <rPh sb="12" eb="13">
      <t>タキ</t>
    </rPh>
    <phoneticPr fontId="2"/>
  </si>
  <si>
    <t>北鹿（ 魁 ）  扇　 田</t>
    <rPh sb="0" eb="2">
      <t>ホクロク</t>
    </rPh>
    <rPh sb="9" eb="10">
      <t>オオギ</t>
    </rPh>
    <rPh sb="12" eb="13">
      <t>タ</t>
    </rPh>
    <phoneticPr fontId="2"/>
  </si>
  <si>
    <t>北鹿( 朝日)  早 　口</t>
    <rPh sb="0" eb="2">
      <t>ホクロク</t>
    </rPh>
    <rPh sb="4" eb="6">
      <t>アサヒ</t>
    </rPh>
    <rPh sb="9" eb="10">
      <t>ハヤ</t>
    </rPh>
    <rPh sb="12" eb="13">
      <t>グチ</t>
    </rPh>
    <phoneticPr fontId="2"/>
  </si>
  <si>
    <t>※1</t>
    <phoneticPr fontId="2"/>
  </si>
  <si>
    <t>配達エリアが重複しております。同じお宅へ2部配達されることはございません。（2部契約宅は除く）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</si>
</sst>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&quot;年&quot;m&quot;月&quot;d&quot;日&quot;\(aaa\)"/>
    <numFmt numFmtId="177" formatCode="#,##0_ ;[Red]\-#,##0\ "/>
    <numFmt numFmtId="178" formatCode="yyyy&quot;年&quot;m&quot;月&quot;d&quot;日&quot;\(aaa\)"/>
    <numFmt numFmtId="179" formatCode="#,##0_);[Red]\(#,##0\)"/>
    <numFmt numFmtId="180" formatCode="m&quot;月&quot;d&quot;日&quot;;@"/>
    <numFmt numFmtId="181" formatCode="#,##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Century"/>
      <family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Century"/>
      <family val="1"/>
    </font>
    <font>
      <sz val="11"/>
      <color rgb="FFFF0000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49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justifyLastLine="1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5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177" fontId="5" fillId="0" borderId="3" xfId="1" applyNumberFormat="1" applyFont="1" applyBorder="1" applyAlignment="1">
      <alignment horizontal="right" vertical="center"/>
    </xf>
    <xf numFmtId="177" fontId="5" fillId="0" borderId="6" xfId="1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 applyProtection="1">
      <alignment horizontal="left" vertical="center"/>
      <protection locked="0"/>
    </xf>
    <xf numFmtId="178" fontId="5" fillId="0" borderId="10" xfId="0" applyNumberFormat="1" applyFont="1" applyBorder="1" applyAlignment="1" applyProtection="1">
      <alignment horizontal="center" vertical="center" wrapText="1"/>
      <protection locked="0"/>
    </xf>
    <xf numFmtId="178" fontId="5" fillId="0" borderId="11" xfId="0" applyNumberFormat="1" applyFont="1" applyBorder="1" applyAlignment="1" applyProtection="1">
      <alignment horizontal="center" vertical="center" wrapText="1"/>
      <protection locked="0"/>
    </xf>
    <xf numFmtId="178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horizontal="center" vertical="center" wrapText="1"/>
      <protection locked="0"/>
    </xf>
    <xf numFmtId="178" fontId="5" fillId="0" borderId="16" xfId="0" applyNumberFormat="1" applyFont="1" applyBorder="1" applyAlignment="1" applyProtection="1">
      <alignment horizontal="center" vertical="center" wrapText="1"/>
      <protection locked="0"/>
    </xf>
    <xf numFmtId="178" fontId="5" fillId="0" borderId="17" xfId="0" applyNumberFormat="1" applyFont="1" applyBorder="1" applyAlignment="1" applyProtection="1">
      <alignment horizontal="center" vertical="center" wrapText="1"/>
      <protection locked="0"/>
    </xf>
    <xf numFmtId="179" fontId="1" fillId="0" borderId="15" xfId="0" applyNumberFormat="1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180" fontId="0" fillId="0" borderId="19" xfId="0" applyNumberFormat="1" applyBorder="1" applyAlignment="1" applyProtection="1">
      <alignment horizontal="center" vertical="center"/>
      <protection locked="0"/>
    </xf>
    <xf numFmtId="180" fontId="1" fillId="0" borderId="20" xfId="0" applyNumberFormat="1" applyFont="1" applyBorder="1" applyAlignment="1" applyProtection="1">
      <alignment horizontal="center" vertical="center"/>
      <protection locked="0"/>
    </xf>
    <xf numFmtId="179" fontId="0" fillId="0" borderId="21" xfId="0" applyNumberFormat="1" applyBorder="1" applyAlignment="1">
      <alignment horizontal="left" vertical="center"/>
    </xf>
    <xf numFmtId="0" fontId="0" fillId="0" borderId="19" xfId="0" applyBorder="1" applyAlignment="1">
      <alignment vertical="center"/>
    </xf>
    <xf numFmtId="38" fontId="0" fillId="0" borderId="19" xfId="1" applyFont="1" applyBorder="1" applyAlignment="1" applyProtection="1">
      <alignment horizontal="center" vertical="center"/>
      <protection locked="0"/>
    </xf>
    <xf numFmtId="38" fontId="1" fillId="0" borderId="22" xfId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justifyLastLine="1"/>
    </xf>
    <xf numFmtId="0" fontId="1" fillId="2" borderId="23" xfId="0" applyFont="1" applyFill="1" applyBorder="1" applyAlignment="1">
      <alignment horizontal="distributed" vertical="center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24" xfId="0" applyFont="1" applyFill="1" applyBorder="1" applyAlignment="1">
      <alignment horizontal="distributed" vertical="center" justifyLastLine="1"/>
    </xf>
    <xf numFmtId="0" fontId="1" fillId="2" borderId="25" xfId="0" applyFont="1" applyFill="1" applyBorder="1" applyAlignment="1">
      <alignment horizontal="distributed" vertical="center" justifyLastLine="1"/>
    </xf>
    <xf numFmtId="0" fontId="6" fillId="0" borderId="0" xfId="0" applyFont="1"/>
    <xf numFmtId="0" fontId="1" fillId="2" borderId="26" xfId="0" applyFont="1" applyFill="1" applyBorder="1" applyAlignment="1">
      <alignment horizontal="distributed" vertical="center" justifyLastLine="1"/>
    </xf>
    <xf numFmtId="0" fontId="1" fillId="2" borderId="18" xfId="0" applyFont="1" applyFill="1" applyBorder="1" applyAlignment="1">
      <alignment horizontal="distributed" vertical="center" justifyLastLine="1"/>
    </xf>
    <xf numFmtId="0" fontId="1" fillId="2" borderId="20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1" xfId="0" applyFont="1" applyFill="1" applyBorder="1" applyAlignment="1">
      <alignment horizontal="center" vertical="center" justifyLastLine="1"/>
    </xf>
    <xf numFmtId="0" fontId="1" fillId="2" borderId="28" xfId="0" applyFont="1" applyFill="1" applyBorder="1" applyAlignment="1">
      <alignment horizontal="center" vertical="center" justifyLastLine="1"/>
    </xf>
    <xf numFmtId="0" fontId="1" fillId="2" borderId="19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29" xfId="0" applyFont="1" applyBorder="1" applyAlignment="1">
      <alignment horizontal="distributed" vertical="center" justifyLastLine="1"/>
    </xf>
    <xf numFmtId="0" fontId="2" fillId="0" borderId="30" xfId="0" applyFont="1" applyBorder="1" applyAlignment="1">
      <alignment horizontal="left" vertical="center" justifyLastLine="1"/>
    </xf>
    <xf numFmtId="0" fontId="0" fillId="0" borderId="16" xfId="0" applyBorder="1" applyAlignment="1">
      <alignment horizontal="left" vertical="center" justifyLastLine="1"/>
    </xf>
    <xf numFmtId="38" fontId="0" fillId="0" borderId="31" xfId="1" applyFont="1" applyFill="1" applyBorder="1" applyAlignment="1">
      <alignment vertical="center"/>
    </xf>
    <xf numFmtId="38" fontId="8" fillId="0" borderId="13" xfId="1" applyFont="1" applyFill="1" applyBorder="1" applyAlignment="1" applyProtection="1">
      <alignment horizontal="right" vertical="center"/>
      <protection locked="0"/>
    </xf>
    <xf numFmtId="38" fontId="2" fillId="0" borderId="30" xfId="1" applyFont="1" applyFill="1" applyBorder="1" applyAlignment="1">
      <alignment horizontal="left" vertical="center"/>
    </xf>
    <xf numFmtId="38" fontId="1" fillId="0" borderId="31" xfId="1" applyFont="1" applyFill="1" applyBorder="1" applyAlignment="1">
      <alignment vertical="center"/>
    </xf>
    <xf numFmtId="38" fontId="2" fillId="0" borderId="30" xfId="1" applyFont="1" applyBorder="1" applyAlignment="1">
      <alignment horizontal="left" vertical="center"/>
    </xf>
    <xf numFmtId="38" fontId="8" fillId="0" borderId="32" xfId="1" applyFont="1" applyBorder="1" applyAlignment="1" applyProtection="1">
      <alignment horizontal="right" vertical="center"/>
      <protection locked="0"/>
    </xf>
    <xf numFmtId="38" fontId="2" fillId="0" borderId="33" xfId="1" applyFont="1" applyBorder="1" applyAlignment="1">
      <alignment horizontal="left" vertical="center"/>
    </xf>
    <xf numFmtId="0" fontId="0" fillId="0" borderId="8" xfId="0" applyBorder="1" applyAlignment="1">
      <alignment horizontal="left" vertical="center" justifyLastLine="1"/>
    </xf>
    <xf numFmtId="38" fontId="1" fillId="0" borderId="34" xfId="1" applyFont="1" applyFill="1" applyBorder="1" applyAlignment="1">
      <alignment vertical="center"/>
    </xf>
    <xf numFmtId="0" fontId="2" fillId="0" borderId="33" xfId="0" applyFont="1" applyBorder="1" applyAlignment="1">
      <alignment horizontal="left" vertical="center" justifyLastLine="1"/>
    </xf>
    <xf numFmtId="38" fontId="0" fillId="0" borderId="34" xfId="1" applyFont="1" applyFill="1" applyBorder="1" applyAlignment="1">
      <alignment vertical="center"/>
    </xf>
    <xf numFmtId="38" fontId="2" fillId="0" borderId="33" xfId="1" applyFont="1" applyFill="1" applyBorder="1" applyAlignment="1">
      <alignment horizontal="left" vertical="center"/>
    </xf>
    <xf numFmtId="38" fontId="2" fillId="0" borderId="3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justifyLastLine="1"/>
    </xf>
    <xf numFmtId="38" fontId="2" fillId="0" borderId="35" xfId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justifyLastLine="1"/>
    </xf>
    <xf numFmtId="38" fontId="1" fillId="0" borderId="11" xfId="1" applyFont="1" applyFill="1" applyBorder="1" applyAlignment="1">
      <alignment vertical="center"/>
    </xf>
    <xf numFmtId="38" fontId="8" fillId="0" borderId="36" xfId="1" applyFont="1" applyBorder="1" applyAlignment="1" applyProtection="1">
      <alignment horizontal="right" vertical="center"/>
      <protection locked="0"/>
    </xf>
    <xf numFmtId="38" fontId="2" fillId="0" borderId="37" xfId="1" applyFont="1" applyBorder="1" applyAlignment="1">
      <alignment horizontal="center" vertical="center"/>
    </xf>
    <xf numFmtId="0" fontId="0" fillId="0" borderId="0" xfId="0" applyAlignment="1">
      <alignment horizontal="left" vertical="center" justifyLastLine="1"/>
    </xf>
    <xf numFmtId="38" fontId="1" fillId="0" borderId="0" xfId="1" applyFont="1" applyFill="1" applyBorder="1" applyAlignment="1">
      <alignment vertical="center"/>
    </xf>
    <xf numFmtId="38" fontId="8" fillId="0" borderId="38" xfId="1" applyFont="1" applyBorder="1" applyAlignment="1" applyProtection="1">
      <alignment horizontal="right" vertical="center"/>
      <protection locked="0"/>
    </xf>
    <xf numFmtId="38" fontId="2" fillId="0" borderId="33" xfId="1" applyFont="1" applyFill="1" applyBorder="1" applyAlignment="1">
      <alignment horizontal="center" vertical="center"/>
    </xf>
    <xf numFmtId="38" fontId="1" fillId="0" borderId="0" xfId="1" applyFont="1" applyBorder="1" applyAlignment="1">
      <alignment vertical="center"/>
    </xf>
    <xf numFmtId="38" fontId="2" fillId="0" borderId="39" xfId="1" applyFont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justifyLastLine="1"/>
      <protection locked="0"/>
    </xf>
    <xf numFmtId="38" fontId="1" fillId="0" borderId="16" xfId="1" applyFont="1" applyBorder="1" applyAlignment="1" applyProtection="1">
      <alignment vertical="center"/>
      <protection locked="0"/>
    </xf>
    <xf numFmtId="38" fontId="8" fillId="0" borderId="40" xfId="1" applyFont="1" applyBorder="1" applyAlignment="1" applyProtection="1">
      <alignment vertical="center"/>
      <protection locked="0"/>
    </xf>
    <xf numFmtId="38" fontId="1" fillId="0" borderId="41" xfId="1" applyFont="1" applyBorder="1" applyAlignment="1">
      <alignment vertical="center"/>
    </xf>
    <xf numFmtId="0" fontId="1" fillId="0" borderId="42" xfId="0" applyFont="1" applyBorder="1" applyAlignment="1">
      <alignment horizontal="right" vertical="center" justifyLastLine="1"/>
    </xf>
    <xf numFmtId="38" fontId="1" fillId="0" borderId="43" xfId="1" applyFont="1" applyBorder="1" applyAlignment="1">
      <alignment vertical="center"/>
    </xf>
    <xf numFmtId="38" fontId="8" fillId="0" borderId="28" xfId="1" applyFont="1" applyBorder="1" applyAlignment="1">
      <alignment horizontal="right" vertical="center"/>
    </xf>
    <xf numFmtId="38" fontId="2" fillId="0" borderId="37" xfId="1" applyFont="1" applyBorder="1" applyAlignment="1">
      <alignment horizontal="left" vertical="center"/>
    </xf>
    <xf numFmtId="0" fontId="0" fillId="0" borderId="44" xfId="0" applyBorder="1" applyAlignment="1">
      <alignment horizontal="right" vertical="center" justifyLastLine="1"/>
    </xf>
    <xf numFmtId="0" fontId="0" fillId="0" borderId="45" xfId="0" applyBorder="1" applyAlignment="1">
      <alignment horizontal="right" vertical="center" justifyLastLine="1"/>
    </xf>
    <xf numFmtId="38" fontId="1" fillId="0" borderId="45" xfId="1" applyFont="1" applyBorder="1" applyAlignment="1">
      <alignment horizontal="right" vertical="center"/>
    </xf>
    <xf numFmtId="38" fontId="8" fillId="0" borderId="46" xfId="1" applyFont="1" applyBorder="1" applyAlignment="1">
      <alignment horizontal="right" vertical="center"/>
    </xf>
    <xf numFmtId="0" fontId="0" fillId="0" borderId="47" xfId="0" applyBorder="1" applyAlignment="1">
      <alignment horizontal="right" vertical="center" justifyLastLine="1"/>
    </xf>
    <xf numFmtId="0" fontId="0" fillId="0" borderId="43" xfId="0" applyBorder="1" applyAlignment="1">
      <alignment horizontal="right" vertical="center" justifyLastLine="1"/>
    </xf>
    <xf numFmtId="38" fontId="1" fillId="0" borderId="43" xfId="1" applyFont="1" applyBorder="1" applyAlignment="1">
      <alignment horizontal="right" vertical="center"/>
    </xf>
    <xf numFmtId="38" fontId="8" fillId="0" borderId="48" xfId="1" applyFont="1" applyBorder="1" applyAlignment="1">
      <alignment horizontal="right" vertical="center"/>
    </xf>
    <xf numFmtId="38" fontId="2" fillId="0" borderId="37" xfId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justifyLastLine="1"/>
      <protection locked="0"/>
    </xf>
    <xf numFmtId="38" fontId="1" fillId="0" borderId="0" xfId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 wrapText="1"/>
    </xf>
    <xf numFmtId="38" fontId="1" fillId="0" borderId="37" xfId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38" fontId="1" fillId="0" borderId="0" xfId="1" applyFont="1" applyBorder="1" applyAlignment="1" applyProtection="1">
      <protection locked="0"/>
    </xf>
    <xf numFmtId="38" fontId="8" fillId="0" borderId="38" xfId="1" applyFont="1" applyBorder="1" applyAlignment="1" applyProtection="1">
      <protection locked="0"/>
    </xf>
    <xf numFmtId="0" fontId="1" fillId="0" borderId="29" xfId="0" applyFont="1" applyBorder="1" applyAlignment="1">
      <alignment horizontal="left" vertical="center" justifyLastLine="1"/>
    </xf>
    <xf numFmtId="0" fontId="1" fillId="0" borderId="0" xfId="0" applyFont="1" applyAlignment="1" applyProtection="1">
      <alignment horizontal="left" vertical="center"/>
      <protection locked="0"/>
    </xf>
    <xf numFmtId="38" fontId="8" fillId="0" borderId="38" xfId="1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8" fontId="0" fillId="0" borderId="0" xfId="1" applyFont="1" applyBorder="1" applyAlignment="1" applyProtection="1">
      <alignment vertical="center"/>
      <protection locked="0"/>
    </xf>
    <xf numFmtId="0" fontId="9" fillId="0" borderId="3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10" fillId="0" borderId="0" xfId="0" applyFont="1" applyAlignment="1">
      <alignment horizontal="left" vertical="center" wrapText="1"/>
    </xf>
    <xf numFmtId="0" fontId="2" fillId="0" borderId="29" xfId="0" applyFont="1" applyBorder="1" applyAlignment="1">
      <alignment horizontal="center" vertical="center" justifyLastLine="1"/>
    </xf>
    <xf numFmtId="38" fontId="0" fillId="0" borderId="34" xfId="1" applyFont="1" applyFill="1" applyBorder="1" applyAlignment="1">
      <alignment horizontal="right" vertical="center"/>
    </xf>
    <xf numFmtId="38" fontId="1" fillId="0" borderId="0" xfId="1" applyFont="1" applyBorder="1" applyAlignment="1">
      <alignment horizontal="right" vertical="center"/>
    </xf>
    <xf numFmtId="38" fontId="1" fillId="0" borderId="39" xfId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38" fontId="0" fillId="0" borderId="0" xfId="1" applyFont="1" applyBorder="1" applyAlignment="1">
      <alignment vertical="center"/>
    </xf>
    <xf numFmtId="0" fontId="1" fillId="0" borderId="26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38" fontId="1" fillId="0" borderId="43" xfId="1" applyFont="1" applyFill="1" applyBorder="1" applyAlignment="1">
      <alignment vertical="center"/>
    </xf>
    <xf numFmtId="38" fontId="8" fillId="0" borderId="49" xfId="1" applyFont="1" applyBorder="1" applyAlignment="1">
      <alignment vertical="center"/>
    </xf>
    <xf numFmtId="38" fontId="8" fillId="0" borderId="48" xfId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178" fontId="5" fillId="0" borderId="10" xfId="0" applyNumberFormat="1" applyFont="1" applyBorder="1" applyAlignment="1" applyProtection="1">
      <alignment horizontal="center" vertical="center"/>
      <protection locked="0"/>
    </xf>
    <xf numFmtId="178" fontId="5" fillId="0" borderId="11" xfId="0" applyNumberFormat="1" applyFont="1" applyBorder="1" applyAlignment="1" applyProtection="1">
      <alignment horizontal="center" vertical="center"/>
      <protection locked="0"/>
    </xf>
    <xf numFmtId="178" fontId="5" fillId="0" borderId="12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horizontal="center" vertical="center"/>
      <protection locked="0"/>
    </xf>
    <xf numFmtId="178" fontId="5" fillId="0" borderId="16" xfId="0" applyNumberFormat="1" applyFont="1" applyBorder="1" applyAlignment="1" applyProtection="1">
      <alignment horizontal="center" vertical="center"/>
      <protection locked="0"/>
    </xf>
    <xf numFmtId="178" fontId="5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19" xfId="0" applyFont="1" applyBorder="1" applyAlignment="1">
      <alignment horizontal="left" vertical="center"/>
    </xf>
    <xf numFmtId="180" fontId="1" fillId="0" borderId="19" xfId="0" applyNumberFormat="1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 vertical="center"/>
      <protection locked="0"/>
    </xf>
    <xf numFmtId="0" fontId="0" fillId="2" borderId="50" xfId="0" applyFill="1" applyBorder="1" applyAlignment="1">
      <alignment horizontal="center" vertical="center" justifyLastLine="1"/>
    </xf>
    <xf numFmtId="0" fontId="1" fillId="2" borderId="51" xfId="0" applyFont="1" applyFill="1" applyBorder="1" applyAlignment="1">
      <alignment horizontal="center" vertical="center" justifyLastLine="1"/>
    </xf>
    <xf numFmtId="0" fontId="0" fillId="2" borderId="46" xfId="0" applyFill="1" applyBorder="1" applyAlignment="1">
      <alignment horizontal="distributed" vertical="center" justifyLastLine="1"/>
    </xf>
    <xf numFmtId="0" fontId="1" fillId="2" borderId="30" xfId="0" applyFont="1" applyFill="1" applyBorder="1" applyAlignment="1">
      <alignment horizontal="distributed" vertical="center" justifyLastLine="1"/>
    </xf>
    <xf numFmtId="0" fontId="1" fillId="2" borderId="41" xfId="0" applyFont="1" applyFill="1" applyBorder="1" applyAlignment="1">
      <alignment horizontal="center" vertical="center" justifyLastLine="1"/>
    </xf>
    <xf numFmtId="0" fontId="1" fillId="2" borderId="42" xfId="0" applyFont="1" applyFill="1" applyBorder="1" applyAlignment="1">
      <alignment horizontal="center" vertical="center" justifyLastLine="1"/>
    </xf>
    <xf numFmtId="0" fontId="1" fillId="2" borderId="48" xfId="0" applyFont="1" applyFill="1" applyBorder="1" applyAlignment="1">
      <alignment horizontal="distributed" vertical="center" justifyLastLine="1"/>
    </xf>
    <xf numFmtId="0" fontId="1" fillId="2" borderId="52" xfId="0" applyFont="1" applyFill="1" applyBorder="1" applyAlignment="1">
      <alignment horizontal="distributed" vertical="center" justifyLastLine="1"/>
    </xf>
    <xf numFmtId="0" fontId="1" fillId="2" borderId="27" xfId="0" applyFont="1" applyFill="1" applyBorder="1" applyAlignment="1">
      <alignment horizontal="distributed" vertical="center" justifyLastLine="1"/>
    </xf>
    <xf numFmtId="0" fontId="1" fillId="2" borderId="28" xfId="0" applyFont="1" applyFill="1" applyBorder="1" applyAlignment="1">
      <alignment horizontal="distributed" vertical="center" justifyLastLine="1"/>
    </xf>
    <xf numFmtId="0" fontId="1" fillId="0" borderId="50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8" fontId="1" fillId="0" borderId="24" xfId="1" applyFont="1" applyFill="1" applyBorder="1" applyAlignment="1">
      <alignment horizontal="right" vertical="center"/>
    </xf>
    <xf numFmtId="38" fontId="2" fillId="0" borderId="53" xfId="1" applyFont="1" applyBorder="1" applyAlignment="1" applyProtection="1">
      <alignment horizontal="left" vertical="center"/>
      <protection locked="0"/>
    </xf>
    <xf numFmtId="0" fontId="1" fillId="0" borderId="53" xfId="0" applyFont="1" applyBorder="1" applyAlignment="1" applyProtection="1">
      <alignment horizontal="left" vertical="center"/>
      <protection locked="0"/>
    </xf>
    <xf numFmtId="38" fontId="1" fillId="0" borderId="53" xfId="1" applyFont="1" applyBorder="1" applyAlignment="1" applyProtection="1">
      <alignment horizontal="right" vertical="center"/>
      <protection locked="0"/>
    </xf>
    <xf numFmtId="38" fontId="2" fillId="0" borderId="2" xfId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" fillId="0" borderId="3" xfId="1" applyFont="1" applyBorder="1" applyAlignment="1">
      <alignment horizontal="right" vertical="center"/>
    </xf>
    <xf numFmtId="38" fontId="8" fillId="0" borderId="14" xfId="1" applyFont="1" applyBorder="1" applyAlignment="1" applyProtection="1">
      <alignment horizontal="right" vertical="center"/>
      <protection locked="0"/>
    </xf>
    <xf numFmtId="38" fontId="1" fillId="0" borderId="37" xfId="1" applyFont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37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left" vertical="center"/>
    </xf>
    <xf numFmtId="38" fontId="1" fillId="0" borderId="34" xfId="1" applyFont="1" applyFill="1" applyBorder="1" applyAlignment="1">
      <alignment horizontal="right" vertical="center"/>
    </xf>
    <xf numFmtId="38" fontId="2" fillId="0" borderId="0" xfId="1" applyFont="1" applyBorder="1" applyAlignment="1" applyProtection="1">
      <alignment horizontal="left" vertical="center"/>
      <protection locked="0"/>
    </xf>
    <xf numFmtId="38" fontId="2" fillId="0" borderId="33" xfId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38" fontId="1" fillId="0" borderId="9" xfId="1" applyFont="1" applyFill="1" applyBorder="1" applyAlignment="1" applyProtection="1">
      <alignment horizontal="right" vertical="center"/>
      <protection locked="0"/>
    </xf>
    <xf numFmtId="38" fontId="8" fillId="0" borderId="14" xfId="1" applyFont="1" applyBorder="1" applyAlignment="1" applyProtection="1">
      <alignment vertical="center"/>
      <protection locked="0"/>
    </xf>
    <xf numFmtId="0" fontId="9" fillId="0" borderId="41" xfId="0" applyFon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38" fontId="8" fillId="0" borderId="0" xfId="0" applyNumberFormat="1" applyFont="1" applyAlignment="1">
      <alignment horizontal="right" vertical="center" wrapText="1"/>
    </xf>
    <xf numFmtId="0" fontId="2" fillId="0" borderId="41" xfId="0" applyFont="1" applyBorder="1" applyAlignment="1">
      <alignment horizontal="center" vertical="center" wrapText="1"/>
    </xf>
    <xf numFmtId="38" fontId="1" fillId="0" borderId="43" xfId="1" applyFont="1" applyBorder="1" applyAlignment="1">
      <alignment horizontal="right" vertical="center"/>
    </xf>
    <xf numFmtId="38" fontId="2" fillId="0" borderId="41" xfId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8" fontId="1" fillId="0" borderId="1" xfId="1" applyFont="1" applyBorder="1" applyAlignment="1">
      <alignment vertical="center"/>
    </xf>
    <xf numFmtId="38" fontId="1" fillId="0" borderId="56" xfId="1" applyFont="1" applyBorder="1" applyAlignment="1">
      <alignment vertical="center"/>
    </xf>
    <xf numFmtId="0" fontId="2" fillId="0" borderId="41" xfId="0" applyFont="1" applyBorder="1" applyAlignment="1">
      <alignment horizontal="left" vertical="center" wrapText="1"/>
    </xf>
    <xf numFmtId="38" fontId="1" fillId="0" borderId="27" xfId="1" applyFont="1" applyBorder="1" applyAlignment="1">
      <alignment horizontal="right" vertical="center"/>
    </xf>
    <xf numFmtId="38" fontId="8" fillId="0" borderId="56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2" fillId="0" borderId="57" xfId="0" applyFont="1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50" xfId="1" applyFont="1" applyBorder="1" applyAlignment="1" applyProtection="1">
      <alignment horizontal="left" vertical="center"/>
      <protection locked="0"/>
    </xf>
    <xf numFmtId="38" fontId="8" fillId="0" borderId="58" xfId="1" applyFont="1" applyBorder="1" applyAlignment="1" applyProtection="1">
      <alignment horizontal="right" vertical="center"/>
      <protection locked="0"/>
    </xf>
    <xf numFmtId="38" fontId="1" fillId="0" borderId="50" xfId="1" applyFont="1" applyBorder="1" applyAlignment="1" applyProtection="1">
      <alignment horizontal="right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vertical="center"/>
      <protection locked="0"/>
    </xf>
    <xf numFmtId="0" fontId="1" fillId="0" borderId="58" xfId="0" applyFont="1" applyBorder="1" applyAlignment="1" applyProtection="1">
      <alignment vertical="center"/>
      <protection locked="0"/>
    </xf>
    <xf numFmtId="0" fontId="2" fillId="0" borderId="59" xfId="0" applyFont="1" applyBorder="1" applyAlignment="1">
      <alignment vertical="center"/>
    </xf>
    <xf numFmtId="0" fontId="2" fillId="0" borderId="60" xfId="0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37" xfId="1" applyFont="1" applyBorder="1" applyAlignment="1" applyProtection="1">
      <alignment horizontal="left" vertical="center"/>
      <protection locked="0"/>
    </xf>
    <xf numFmtId="38" fontId="1" fillId="0" borderId="0" xfId="1" applyFont="1" applyBorder="1" applyAlignment="1" applyProtection="1">
      <alignment horizontal="right" vertical="center"/>
      <protection locked="0"/>
    </xf>
    <xf numFmtId="0" fontId="2" fillId="0" borderId="33" xfId="0" applyFont="1" applyBorder="1" applyAlignment="1">
      <alignment horizontal="center" vertical="center"/>
    </xf>
    <xf numFmtId="38" fontId="2" fillId="0" borderId="11" xfId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vertical="center"/>
      <protection locked="0"/>
    </xf>
    <xf numFmtId="38" fontId="1" fillId="0" borderId="38" xfId="1" applyFont="1" applyBorder="1" applyAlignment="1" applyProtection="1">
      <alignment vertical="center"/>
      <protection locked="0"/>
    </xf>
    <xf numFmtId="0" fontId="1" fillId="0" borderId="34" xfId="0" applyFont="1" applyBorder="1" applyAlignment="1">
      <alignment horizontal="left" vertical="center"/>
    </xf>
    <xf numFmtId="38" fontId="2" fillId="0" borderId="0" xfId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vertical="center"/>
    </xf>
    <xf numFmtId="38" fontId="2" fillId="0" borderId="16" xfId="1" applyFont="1" applyBorder="1" applyAlignment="1" applyProtection="1">
      <alignment horizontal="center" vertical="center"/>
      <protection locked="0"/>
    </xf>
    <xf numFmtId="38" fontId="1" fillId="0" borderId="6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8" fontId="1" fillId="0" borderId="27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0" fontId="1" fillId="0" borderId="1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38" fontId="2" fillId="0" borderId="53" xfId="1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1" fillId="0" borderId="13" xfId="0" applyFont="1" applyBorder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1" fillId="0" borderId="3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right" vertical="center"/>
      <protection locked="0"/>
    </xf>
    <xf numFmtId="0" fontId="1" fillId="0" borderId="40" xfId="0" applyFont="1" applyBorder="1" applyAlignment="1" applyProtection="1">
      <alignment horizontal="righ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40" xfId="0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1" fillId="0" borderId="15" xfId="0" applyFont="1" applyBorder="1" applyAlignment="1">
      <alignment horizontal="left" vertical="center"/>
    </xf>
    <xf numFmtId="0" fontId="11" fillId="0" borderId="60" xfId="0" applyFont="1" applyBorder="1" applyAlignment="1">
      <alignment horizontal="center" vertical="center"/>
    </xf>
    <xf numFmtId="0" fontId="11" fillId="0" borderId="31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38" fontId="11" fillId="0" borderId="17" xfId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60" xfId="0" applyFont="1" applyBorder="1" applyAlignment="1">
      <alignment vertical="center"/>
    </xf>
    <xf numFmtId="38" fontId="1" fillId="0" borderId="61" xfId="0" applyNumberFormat="1" applyFont="1" applyBorder="1" applyAlignment="1">
      <alignment horizontal="right" vertical="center"/>
    </xf>
    <xf numFmtId="38" fontId="8" fillId="0" borderId="28" xfId="0" applyNumberFormat="1" applyFont="1" applyBorder="1" applyAlignment="1">
      <alignment horizontal="right" vertical="center"/>
    </xf>
    <xf numFmtId="38" fontId="2" fillId="0" borderId="1" xfId="1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1" fillId="0" borderId="41" xfId="0" applyFont="1" applyBorder="1" applyAlignment="1">
      <alignment vertical="center"/>
    </xf>
    <xf numFmtId="0" fontId="1" fillId="0" borderId="46" xfId="0" applyFont="1" applyBorder="1" applyAlignment="1">
      <alignment horizontal="left" vertical="center"/>
    </xf>
    <xf numFmtId="38" fontId="1" fillId="0" borderId="50" xfId="1" applyFont="1" applyBorder="1" applyAlignment="1">
      <alignment horizontal="center" vertical="center"/>
    </xf>
    <xf numFmtId="0" fontId="0" fillId="0" borderId="53" xfId="0" applyBorder="1" applyAlignment="1">
      <alignment horizontal="left" vertical="center"/>
    </xf>
    <xf numFmtId="38" fontId="1" fillId="0" borderId="53" xfId="1" applyFont="1" applyFill="1" applyBorder="1" applyAlignment="1">
      <alignment horizontal="right" vertical="center"/>
    </xf>
    <xf numFmtId="0" fontId="1" fillId="0" borderId="30" xfId="0" applyFont="1" applyBorder="1" applyAlignment="1">
      <alignment horizontal="left" vertical="center"/>
    </xf>
    <xf numFmtId="0" fontId="1" fillId="0" borderId="30" xfId="0" applyFont="1" applyBorder="1" applyAlignment="1">
      <alignment vertical="center"/>
    </xf>
    <xf numFmtId="0" fontId="1" fillId="0" borderId="62" xfId="0" applyFont="1" applyBorder="1" applyAlignment="1">
      <alignment horizontal="left" vertical="center"/>
    </xf>
    <xf numFmtId="38" fontId="1" fillId="0" borderId="37" xfId="1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left" vertical="center"/>
      <protection locked="0"/>
    </xf>
    <xf numFmtId="38" fontId="1" fillId="0" borderId="36" xfId="0" applyNumberFormat="1" applyFont="1" applyBorder="1" applyAlignment="1" applyProtection="1">
      <alignment vertical="center"/>
      <protection locked="0"/>
    </xf>
    <xf numFmtId="0" fontId="1" fillId="0" borderId="35" xfId="0" applyFont="1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/>
      <protection locked="0"/>
    </xf>
    <xf numFmtId="0" fontId="2" fillId="0" borderId="55" xfId="0" applyFont="1" applyBorder="1" applyAlignment="1">
      <alignment horizontal="left" vertical="center"/>
    </xf>
    <xf numFmtId="38" fontId="1" fillId="0" borderId="37" xfId="1" applyFont="1" applyBorder="1" applyAlignment="1" applyProtection="1">
      <alignment horizontal="center" vertical="center"/>
      <protection locked="0"/>
    </xf>
    <xf numFmtId="38" fontId="1" fillId="0" borderId="38" xfId="0" applyNumberFormat="1" applyFont="1" applyBorder="1" applyAlignment="1" applyProtection="1">
      <alignment horizontal="right" vertical="center"/>
      <protection locked="0"/>
    </xf>
    <xf numFmtId="0" fontId="1" fillId="0" borderId="33" xfId="0" applyFont="1" applyBorder="1" applyAlignment="1">
      <alignment horizontal="left" vertical="center"/>
    </xf>
    <xf numFmtId="38" fontId="1" fillId="0" borderId="0" xfId="1" applyFont="1" applyBorder="1" applyAlignment="1" applyProtection="1">
      <alignment horizontal="center" vertical="center"/>
      <protection locked="0"/>
    </xf>
    <xf numFmtId="38" fontId="1" fillId="0" borderId="1" xfId="1" applyFont="1" applyBorder="1" applyAlignment="1">
      <alignment horizontal="right" vertical="center"/>
    </xf>
    <xf numFmtId="38" fontId="8" fillId="0" borderId="56" xfId="0" applyNumberFormat="1" applyFont="1" applyBorder="1" applyAlignment="1">
      <alignment horizontal="right" vertical="center"/>
    </xf>
    <xf numFmtId="38" fontId="8" fillId="0" borderId="56" xfId="0" applyNumberFormat="1" applyFont="1" applyBorder="1" applyAlignment="1">
      <alignment vertical="center"/>
    </xf>
    <xf numFmtId="0" fontId="2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justifyLastLine="1"/>
    </xf>
    <xf numFmtId="38" fontId="8" fillId="0" borderId="22" xfId="0" applyNumberFormat="1" applyFont="1" applyBorder="1" applyAlignment="1">
      <alignment vertical="center"/>
    </xf>
    <xf numFmtId="0" fontId="11" fillId="0" borderId="57" xfId="0" applyFont="1" applyBorder="1" applyAlignment="1">
      <alignment horizontal="left" vertical="center"/>
    </xf>
    <xf numFmtId="38" fontId="8" fillId="0" borderId="13" xfId="1" applyFont="1" applyBorder="1" applyAlignment="1" applyProtection="1">
      <alignment horizontal="right" vertical="center"/>
      <protection locked="0"/>
    </xf>
    <xf numFmtId="38" fontId="1" fillId="0" borderId="30" xfId="1" applyFont="1" applyBorder="1" applyAlignment="1">
      <alignment horizontal="left" vertical="center"/>
    </xf>
    <xf numFmtId="38" fontId="8" fillId="0" borderId="25" xfId="1" applyFont="1" applyBorder="1" applyAlignment="1" applyProtection="1">
      <alignment horizontal="right" vertical="center"/>
      <protection locked="0"/>
    </xf>
    <xf numFmtId="0" fontId="1" fillId="0" borderId="50" xfId="0" applyFont="1" applyBorder="1" applyAlignment="1" applyProtection="1">
      <alignment vertical="center"/>
      <protection locked="0"/>
    </xf>
    <xf numFmtId="38" fontId="8" fillId="0" borderId="58" xfId="0" applyNumberFormat="1" applyFont="1" applyBorder="1" applyAlignment="1" applyProtection="1">
      <alignment vertical="center"/>
      <protection locked="0"/>
    </xf>
    <xf numFmtId="0" fontId="2" fillId="0" borderId="59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center"/>
    </xf>
    <xf numFmtId="38" fontId="1" fillId="0" borderId="35" xfId="1" applyFont="1" applyBorder="1" applyAlignment="1" applyProtection="1">
      <alignment horizontal="left" vertical="center"/>
      <protection locked="0"/>
    </xf>
    <xf numFmtId="38" fontId="1" fillId="0" borderId="11" xfId="1" applyFont="1" applyBorder="1" applyAlignment="1" applyProtection="1">
      <alignment horizontal="right" vertical="center"/>
      <protection locked="0"/>
    </xf>
    <xf numFmtId="0" fontId="1" fillId="0" borderId="36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center" vertical="center"/>
    </xf>
    <xf numFmtId="38" fontId="1" fillId="0" borderId="37" xfId="1" applyFont="1" applyBorder="1" applyAlignment="1" applyProtection="1">
      <alignment horizontal="left" vertical="center"/>
      <protection locked="0"/>
    </xf>
    <xf numFmtId="0" fontId="1" fillId="0" borderId="38" xfId="0" applyFont="1" applyBorder="1" applyAlignment="1" applyProtection="1">
      <alignment horizontal="right" vertical="center"/>
      <protection locked="0"/>
    </xf>
    <xf numFmtId="0" fontId="11" fillId="0" borderId="55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shrinkToFit="1"/>
    </xf>
    <xf numFmtId="38" fontId="1" fillId="0" borderId="31" xfId="1" applyFont="1" applyFill="1" applyBorder="1" applyAlignment="1">
      <alignment horizontal="right" vertical="center"/>
    </xf>
    <xf numFmtId="0" fontId="11" fillId="0" borderId="33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34" xfId="0" applyBorder="1" applyAlignment="1">
      <alignment vertical="center"/>
    </xf>
    <xf numFmtId="0" fontId="13" fillId="0" borderId="16" xfId="0" applyFont="1" applyBorder="1" applyAlignment="1">
      <alignment vertical="center"/>
    </xf>
    <xf numFmtId="38" fontId="11" fillId="0" borderId="39" xfId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40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1" fillId="0" borderId="37" xfId="0" applyFont="1" applyBorder="1" applyAlignment="1">
      <alignment vertical="center"/>
    </xf>
    <xf numFmtId="38" fontId="0" fillId="0" borderId="1" xfId="0" applyNumberFormat="1" applyBorder="1" applyAlignment="1">
      <alignment horizontal="right" vertical="center"/>
    </xf>
    <xf numFmtId="38" fontId="8" fillId="0" borderId="56" xfId="0" applyNumberFormat="1" applyFont="1" applyBorder="1" applyAlignment="1">
      <alignment horizontal="right" vertical="center" wrapText="1"/>
    </xf>
    <xf numFmtId="0" fontId="1" fillId="0" borderId="41" xfId="0" applyFont="1" applyBorder="1" applyAlignment="1">
      <alignment horizontal="distributed" vertical="center"/>
    </xf>
    <xf numFmtId="38" fontId="8" fillId="0" borderId="49" xfId="1" applyFont="1" applyBorder="1" applyAlignment="1">
      <alignment horizontal="right" vertical="center"/>
    </xf>
    <xf numFmtId="38" fontId="1" fillId="0" borderId="41" xfId="1" applyFont="1" applyBorder="1" applyAlignment="1">
      <alignment horizontal="right" vertical="center"/>
    </xf>
    <xf numFmtId="38" fontId="1" fillId="0" borderId="43" xfId="0" applyNumberFormat="1" applyFont="1" applyBorder="1" applyAlignment="1">
      <alignment vertical="center"/>
    </xf>
    <xf numFmtId="0" fontId="1" fillId="0" borderId="1" xfId="0" applyFont="1" applyBorder="1" applyAlignment="1">
      <alignment horizontal="distributed" vertical="center"/>
    </xf>
    <xf numFmtId="181" fontId="1" fillId="0" borderId="1" xfId="0" applyNumberFormat="1" applyFont="1" applyBorder="1" applyAlignment="1">
      <alignment horizontal="right" vertical="center"/>
    </xf>
    <xf numFmtId="38" fontId="8" fillId="0" borderId="56" xfId="1" applyFont="1" applyBorder="1" applyAlignment="1">
      <alignment horizontal="right" vertical="center"/>
    </xf>
    <xf numFmtId="181" fontId="1" fillId="0" borderId="41" xfId="1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0" fontId="1" fillId="0" borderId="63" xfId="0" applyFont="1" applyBorder="1" applyAlignment="1">
      <alignment vertical="center"/>
    </xf>
    <xf numFmtId="0" fontId="0" fillId="0" borderId="64" xfId="0" applyBorder="1" applyAlignment="1">
      <alignment horizontal="right" vertical="center" justifyLastLine="1"/>
    </xf>
    <xf numFmtId="38" fontId="1" fillId="0" borderId="65" xfId="1" applyFont="1" applyBorder="1" applyAlignment="1">
      <alignment horizontal="right" vertical="center"/>
    </xf>
    <xf numFmtId="38" fontId="8" fillId="0" borderId="66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>
      <alignment horizontal="left" vertical="center"/>
    </xf>
    <xf numFmtId="179" fontId="1" fillId="0" borderId="21" xfId="0" applyNumberFormat="1" applyFont="1" applyBorder="1" applyAlignment="1">
      <alignment horizontal="left" vertical="center"/>
    </xf>
    <xf numFmtId="0" fontId="1" fillId="2" borderId="46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vertical="center"/>
    </xf>
    <xf numFmtId="0" fontId="1" fillId="2" borderId="21" xfId="0" applyFont="1" applyFill="1" applyBorder="1" applyAlignment="1">
      <alignment horizontal="distributed" vertical="center" justifyLastLine="1"/>
    </xf>
    <xf numFmtId="0" fontId="2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38" fontId="8" fillId="0" borderId="38" xfId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0" fillId="0" borderId="67" xfId="0" applyBorder="1" applyAlignment="1">
      <alignment horizontal="left" vertical="center"/>
    </xf>
    <xf numFmtId="38" fontId="1" fillId="0" borderId="67" xfId="1" applyFont="1" applyFill="1" applyBorder="1" applyAlignment="1">
      <alignment horizontal="right" vertical="center"/>
    </xf>
    <xf numFmtId="0" fontId="6" fillId="0" borderId="38" xfId="0" applyFont="1" applyBorder="1" applyAlignment="1">
      <alignment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38" fontId="1" fillId="0" borderId="11" xfId="1" applyFont="1" applyBorder="1" applyAlignment="1" applyProtection="1">
      <alignment horizontal="center" vertical="center"/>
      <protection locked="0"/>
    </xf>
    <xf numFmtId="38" fontId="8" fillId="0" borderId="11" xfId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38" fontId="1" fillId="0" borderId="16" xfId="1" applyFont="1" applyBorder="1" applyAlignment="1" applyProtection="1">
      <alignment horizontal="center" vertical="center"/>
      <protection locked="0"/>
    </xf>
    <xf numFmtId="38" fontId="8" fillId="0" borderId="16" xfId="1" applyFont="1" applyBorder="1" applyAlignment="1" applyProtection="1">
      <alignment horizontal="center" vertical="center"/>
      <protection locked="0"/>
    </xf>
    <xf numFmtId="0" fontId="2" fillId="0" borderId="6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38" fontId="1" fillId="0" borderId="8" xfId="1" applyFont="1" applyBorder="1" applyAlignment="1" applyProtection="1">
      <alignment horizontal="center" vertical="center"/>
      <protection locked="0"/>
    </xf>
    <xf numFmtId="38" fontId="8" fillId="0" borderId="8" xfId="1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38" fontId="8" fillId="0" borderId="40" xfId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38" fontId="1" fillId="0" borderId="8" xfId="1" applyFont="1" applyBorder="1" applyAlignment="1">
      <alignment horizontal="right" vertical="center"/>
    </xf>
    <xf numFmtId="38" fontId="8" fillId="0" borderId="1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38" fontId="8" fillId="0" borderId="43" xfId="1" applyFont="1" applyBorder="1" applyAlignment="1">
      <alignment horizontal="right" vertical="center"/>
    </xf>
    <xf numFmtId="0" fontId="6" fillId="0" borderId="57" xfId="0" applyFont="1" applyBorder="1" applyAlignment="1">
      <alignment horizontal="distributed" vertical="center"/>
    </xf>
    <xf numFmtId="0" fontId="6" fillId="0" borderId="59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38" fontId="2" fillId="0" borderId="11" xfId="1" applyFont="1" applyBorder="1" applyAlignment="1" applyProtection="1">
      <alignment horizontal="left" vertical="center"/>
      <protection locked="0"/>
    </xf>
    <xf numFmtId="38" fontId="2" fillId="0" borderId="35" xfId="1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38" fontId="1" fillId="0" borderId="11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38" fontId="8" fillId="0" borderId="38" xfId="1" applyFont="1" applyBorder="1" applyAlignment="1">
      <alignment vertical="center"/>
    </xf>
    <xf numFmtId="38" fontId="2" fillId="0" borderId="39" xfId="1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38" fontId="1" fillId="0" borderId="16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0" fontId="2" fillId="0" borderId="62" xfId="0" applyFont="1" applyBorder="1" applyAlignment="1">
      <alignment horizontal="left" vertical="center"/>
    </xf>
    <xf numFmtId="38" fontId="2" fillId="0" borderId="39" xfId="1" applyFont="1" applyBorder="1" applyAlignment="1" applyProtection="1">
      <alignment horizontal="left" vertical="center"/>
      <protection locked="0"/>
    </xf>
    <xf numFmtId="0" fontId="2" fillId="0" borderId="5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8" fontId="2" fillId="0" borderId="16" xfId="1" applyFont="1" applyBorder="1" applyAlignment="1" applyProtection="1">
      <alignment horizontal="left" vertical="center"/>
      <protection locked="0"/>
    </xf>
    <xf numFmtId="38" fontId="1" fillId="0" borderId="16" xfId="1" applyFont="1" applyBorder="1" applyAlignment="1" applyProtection="1">
      <alignment horizontal="right" vertical="center"/>
      <protection locked="0"/>
    </xf>
    <xf numFmtId="38" fontId="2" fillId="0" borderId="7" xfId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38" fontId="1" fillId="0" borderId="8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2" fillId="0" borderId="1" xfId="1" applyFont="1" applyBorder="1" applyAlignment="1">
      <alignment horizontal="left" vertical="center"/>
    </xf>
    <xf numFmtId="38" fontId="8" fillId="0" borderId="1" xfId="1" applyFont="1" applyBorder="1" applyAlignment="1">
      <alignment horizontal="right" vertical="center"/>
    </xf>
    <xf numFmtId="0" fontId="1" fillId="0" borderId="54" xfId="0" applyFont="1" applyBorder="1" applyAlignment="1">
      <alignment horizontal="right" vertical="center" justifyLastLine="1"/>
    </xf>
    <xf numFmtId="38" fontId="8" fillId="0" borderId="0" xfId="1" applyFont="1" applyBorder="1" applyAlignment="1">
      <alignment horizontal="right" vertical="center"/>
    </xf>
    <xf numFmtId="0" fontId="11" fillId="0" borderId="46" xfId="0" applyFont="1" applyBorder="1" applyAlignment="1">
      <alignment horizontal="left" vertical="center"/>
    </xf>
    <xf numFmtId="38" fontId="1" fillId="0" borderId="53" xfId="1" applyFont="1" applyBorder="1" applyAlignment="1" applyProtection="1">
      <alignment horizontal="center" vertical="center"/>
      <protection locked="0"/>
    </xf>
    <xf numFmtId="38" fontId="2" fillId="0" borderId="50" xfId="1" applyFont="1" applyBorder="1" applyAlignment="1">
      <alignment horizontal="left" vertical="center"/>
    </xf>
    <xf numFmtId="38" fontId="1" fillId="0" borderId="53" xfId="1" applyFont="1" applyBorder="1" applyAlignment="1">
      <alignment horizontal="right" vertical="center"/>
    </xf>
    <xf numFmtId="38" fontId="1" fillId="0" borderId="58" xfId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38" fontId="1" fillId="0" borderId="40" xfId="1" applyFont="1" applyBorder="1" applyAlignment="1" applyProtection="1">
      <alignment vertical="center"/>
      <protection locked="0"/>
    </xf>
    <xf numFmtId="0" fontId="11" fillId="0" borderId="55" xfId="0" applyFont="1" applyBorder="1" applyAlignment="1">
      <alignment horizontal="left" vertical="center"/>
    </xf>
    <xf numFmtId="0" fontId="11" fillId="0" borderId="33" xfId="0" applyFont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9" xfId="0" applyFont="1" applyBorder="1" applyAlignment="1">
      <alignment vertical="center"/>
    </xf>
    <xf numFmtId="38" fontId="1" fillId="0" borderId="42" xfId="1" applyFont="1" applyBorder="1" applyAlignment="1">
      <alignment horizontal="right" vertical="center"/>
    </xf>
    <xf numFmtId="38" fontId="1" fillId="0" borderId="41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38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" fillId="2" borderId="57" xfId="0" applyFont="1" applyFill="1" applyBorder="1" applyAlignment="1">
      <alignment horizontal="distributed" vertical="center" justifyLastLine="1"/>
    </xf>
    <xf numFmtId="0" fontId="1" fillId="2" borderId="49" xfId="0" applyFont="1" applyFill="1" applyBorder="1" applyAlignment="1">
      <alignment horizontal="distributed" vertical="center" justifyLastLine="1"/>
    </xf>
    <xf numFmtId="0" fontId="1" fillId="2" borderId="68" xfId="0" applyFont="1" applyFill="1" applyBorder="1" applyAlignment="1">
      <alignment horizontal="distributed" vertical="center" justifyLastLine="1"/>
    </xf>
    <xf numFmtId="0" fontId="1" fillId="2" borderId="67" xfId="0" applyFont="1" applyFill="1" applyBorder="1" applyAlignment="1">
      <alignment horizontal="distributed" vertical="center" justifyLastLine="1"/>
    </xf>
    <xf numFmtId="0" fontId="1" fillId="2" borderId="67" xfId="0" applyFont="1" applyFill="1" applyBorder="1" applyAlignment="1">
      <alignment horizontal="distributed" vertical="center" justifyLastLine="1"/>
    </xf>
    <xf numFmtId="0" fontId="1" fillId="2" borderId="69" xfId="0" applyFont="1" applyFill="1" applyBorder="1" applyAlignment="1">
      <alignment horizontal="distributed" vertical="center" justifyLastLine="1"/>
    </xf>
    <xf numFmtId="0" fontId="1" fillId="0" borderId="5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1" fillId="0" borderId="4" xfId="1" applyFont="1" applyFill="1" applyBorder="1" applyAlignment="1">
      <alignment horizontal="right" vertical="center"/>
    </xf>
    <xf numFmtId="38" fontId="2" fillId="0" borderId="50" xfId="1" applyFont="1" applyBorder="1" applyAlignment="1" applyProtection="1">
      <alignment horizontal="center" vertical="center"/>
      <protection locked="0"/>
    </xf>
    <xf numFmtId="38" fontId="1" fillId="0" borderId="9" xfId="1" applyFont="1" applyFill="1" applyBorder="1" applyAlignment="1">
      <alignment horizontal="right" vertical="center"/>
    </xf>
    <xf numFmtId="38" fontId="1" fillId="0" borderId="38" xfId="1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38" fontId="8" fillId="0" borderId="0" xfId="0" applyNumberFormat="1" applyFont="1" applyAlignment="1">
      <alignment horizontal="right" vertical="center"/>
    </xf>
    <xf numFmtId="0" fontId="1" fillId="0" borderId="41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 justifyLastLine="1"/>
    </xf>
    <xf numFmtId="38" fontId="8" fillId="0" borderId="21" xfId="1" applyFont="1" applyBorder="1" applyAlignment="1">
      <alignment horizontal="right" vertical="center"/>
    </xf>
    <xf numFmtId="0" fontId="0" fillId="0" borderId="1" xfId="0" applyBorder="1" applyAlignment="1">
      <alignment horizontal="right" vertical="center" justifyLastLine="1"/>
    </xf>
    <xf numFmtId="0" fontId="20" fillId="0" borderId="1" xfId="0" applyFont="1" applyBorder="1" applyAlignment="1">
      <alignment horizontal="center" vertical="center"/>
    </xf>
    <xf numFmtId="0" fontId="1" fillId="0" borderId="41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1" fillId="0" borderId="5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21" fillId="0" borderId="59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21" fillId="0" borderId="15" xfId="0" applyFont="1" applyBorder="1" applyAlignment="1">
      <alignment horizontal="left" vertical="center"/>
    </xf>
    <xf numFmtId="0" fontId="0" fillId="0" borderId="16" xfId="0" applyBorder="1" applyAlignment="1" applyProtection="1">
      <alignment vertical="center"/>
      <protection locked="0"/>
    </xf>
    <xf numFmtId="38" fontId="0" fillId="0" borderId="27" xfId="0" applyNumberFormat="1" applyBorder="1" applyAlignment="1">
      <alignment vertical="center"/>
    </xf>
    <xf numFmtId="38" fontId="8" fillId="0" borderId="1" xfId="0" applyNumberFormat="1" applyFont="1" applyBorder="1" applyAlignment="1">
      <alignment vertical="center"/>
    </xf>
    <xf numFmtId="0" fontId="1" fillId="0" borderId="56" xfId="0" applyFont="1" applyBorder="1" applyAlignment="1">
      <alignment horizontal="center" vertical="center"/>
    </xf>
    <xf numFmtId="38" fontId="2" fillId="0" borderId="50" xfId="1" applyFont="1" applyBorder="1" applyAlignment="1">
      <alignment horizontal="center" vertical="center"/>
    </xf>
    <xf numFmtId="0" fontId="2" fillId="0" borderId="62" xfId="0" applyFont="1" applyBorder="1" applyAlignment="1">
      <alignment horizontal="left" vertical="center" wrapText="1"/>
    </xf>
    <xf numFmtId="0" fontId="0" fillId="0" borderId="55" xfId="0" applyBorder="1" applyAlignment="1">
      <alignment horizontal="left" vertical="center"/>
    </xf>
    <xf numFmtId="0" fontId="1" fillId="0" borderId="63" xfId="0" applyFont="1" applyBorder="1" applyAlignment="1">
      <alignment horizontal="left" vertical="center"/>
    </xf>
    <xf numFmtId="38" fontId="1" fillId="0" borderId="64" xfId="1" applyFont="1" applyBorder="1" applyAlignment="1">
      <alignment horizontal="right" vertical="center"/>
    </xf>
    <xf numFmtId="38" fontId="8" fillId="0" borderId="70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50" xfId="0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6" fillId="0" borderId="57" xfId="0" applyFont="1" applyBorder="1" applyAlignment="1">
      <alignment horizontal="distributed" vertical="center" wrapText="1"/>
    </xf>
    <xf numFmtId="38" fontId="2" fillId="0" borderId="4" xfId="1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 wrapText="1"/>
    </xf>
    <xf numFmtId="0" fontId="1" fillId="0" borderId="54" xfId="0" applyFont="1" applyBorder="1" applyAlignment="1">
      <alignment horizontal="left" vertical="center" wrapText="1"/>
    </xf>
    <xf numFmtId="0" fontId="6" fillId="0" borderId="59" xfId="0" applyFont="1" applyBorder="1" applyAlignment="1">
      <alignment horizontal="distributed" vertical="center" wrapText="1"/>
    </xf>
    <xf numFmtId="38" fontId="8" fillId="0" borderId="36" xfId="1" applyFont="1" applyBorder="1" applyAlignment="1" applyProtection="1">
      <alignment vertical="center"/>
      <protection locked="0"/>
    </xf>
    <xf numFmtId="0" fontId="6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38" fontId="2" fillId="0" borderId="9" xfId="1" applyFont="1" applyBorder="1" applyAlignment="1">
      <alignment horizontal="left" vertical="center"/>
    </xf>
    <xf numFmtId="38" fontId="1" fillId="0" borderId="34" xfId="1" applyFont="1" applyBorder="1" applyAlignment="1">
      <alignment horizontal="right" vertical="center"/>
    </xf>
    <xf numFmtId="38" fontId="8" fillId="0" borderId="36" xfId="1" applyFont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right" vertical="center" wrapText="1"/>
    </xf>
    <xf numFmtId="38" fontId="0" fillId="0" borderId="1" xfId="0" applyNumberFormat="1" applyBorder="1" applyAlignment="1">
      <alignment horizontal="right" vertical="center" wrapText="1"/>
    </xf>
    <xf numFmtId="38" fontId="8" fillId="0" borderId="1" xfId="0" applyNumberFormat="1" applyFont="1" applyBorder="1" applyAlignment="1">
      <alignment horizontal="right" vertical="center" wrapText="1"/>
    </xf>
    <xf numFmtId="0" fontId="1" fillId="0" borderId="4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51" xfId="0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/>
    </xf>
    <xf numFmtId="38" fontId="1" fillId="0" borderId="58" xfId="1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8" fillId="0" borderId="6" xfId="1" applyFont="1" applyBorder="1" applyAlignment="1" applyProtection="1">
      <alignment vertical="center"/>
      <protection locked="0"/>
    </xf>
    <xf numFmtId="0" fontId="0" fillId="0" borderId="37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38" fontId="3" fillId="0" borderId="0" xfId="1" applyFont="1" applyBorder="1" applyAlignment="1">
      <alignment horizontal="right" vertical="center"/>
    </xf>
    <xf numFmtId="0" fontId="3" fillId="0" borderId="53" xfId="0" applyFont="1" applyBorder="1" applyAlignment="1">
      <alignment horizontal="center" vertical="center"/>
    </xf>
    <xf numFmtId="0" fontId="0" fillId="0" borderId="64" xfId="0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0" fontId="0" fillId="2" borderId="50" xfId="0" applyFill="1" applyBorder="1" applyAlignment="1">
      <alignment horizontal="center" vertical="center" wrapText="1" justifyLastLine="1"/>
    </xf>
    <xf numFmtId="0" fontId="1" fillId="2" borderId="51" xfId="0" applyFont="1" applyFill="1" applyBorder="1" applyAlignment="1">
      <alignment horizontal="center" vertical="center" wrapText="1" justifyLastLine="1"/>
    </xf>
    <xf numFmtId="0" fontId="0" fillId="2" borderId="57" xfId="0" applyFill="1" applyBorder="1" applyAlignment="1">
      <alignment horizontal="distributed" vertical="center" justifyLastLine="1"/>
    </xf>
    <xf numFmtId="0" fontId="1" fillId="2" borderId="41" xfId="0" applyFont="1" applyFill="1" applyBorder="1" applyAlignment="1">
      <alignment horizontal="center" vertical="center" wrapText="1" justifyLastLine="1"/>
    </xf>
    <xf numFmtId="0" fontId="1" fillId="2" borderId="42" xfId="0" applyFont="1" applyFill="1" applyBorder="1" applyAlignment="1">
      <alignment horizontal="center" vertical="center" wrapText="1" justifyLastLine="1"/>
    </xf>
    <xf numFmtId="0" fontId="1" fillId="0" borderId="50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38" fontId="8" fillId="0" borderId="46" xfId="0" applyNumberFormat="1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8" fontId="8" fillId="0" borderId="62" xfId="0" applyNumberFormat="1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38" fontId="1" fillId="0" borderId="9" xfId="1" applyFont="1" applyBorder="1" applyAlignment="1">
      <alignment horizontal="right" vertical="center"/>
    </xf>
    <xf numFmtId="0" fontId="1" fillId="0" borderId="33" xfId="0" applyFont="1" applyBorder="1" applyAlignment="1">
      <alignment vertical="center"/>
    </xf>
    <xf numFmtId="38" fontId="1" fillId="0" borderId="35" xfId="1" applyFont="1" applyBorder="1" applyAlignment="1" applyProtection="1">
      <alignment horizontal="right" vertical="center"/>
      <protection locked="0"/>
    </xf>
    <xf numFmtId="38" fontId="8" fillId="0" borderId="55" xfId="0" applyNumberFormat="1" applyFont="1" applyBorder="1" applyAlignment="1">
      <alignment vertical="center"/>
    </xf>
    <xf numFmtId="38" fontId="8" fillId="0" borderId="38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38" fontId="1" fillId="0" borderId="18" xfId="1" applyFont="1" applyBorder="1" applyAlignment="1">
      <alignment vertical="center"/>
    </xf>
    <xf numFmtId="38" fontId="1" fillId="0" borderId="27" xfId="0" applyNumberFormat="1" applyFont="1" applyBorder="1" applyAlignment="1">
      <alignment horizontal="right" vertical="center"/>
    </xf>
    <xf numFmtId="0" fontId="0" fillId="2" borderId="23" xfId="0" applyFill="1" applyBorder="1" applyAlignment="1">
      <alignment horizontal="distributed" vertical="center" justifyLastLine="1"/>
    </xf>
    <xf numFmtId="0" fontId="0" fillId="2" borderId="53" xfId="0" applyFill="1" applyBorder="1" applyAlignment="1">
      <alignment horizontal="center" vertical="center" justifyLastLine="1"/>
    </xf>
    <xf numFmtId="0" fontId="0" fillId="2" borderId="58" xfId="0" applyFill="1" applyBorder="1" applyAlignment="1">
      <alignment horizontal="center" vertical="center" justifyLastLine="1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2" borderId="21" xfId="0" applyFont="1" applyFill="1" applyBorder="1" applyAlignment="1">
      <alignment horizontal="distributed" vertical="center" justifyLastLine="1"/>
    </xf>
    <xf numFmtId="0" fontId="0" fillId="2" borderId="21" xfId="0" applyFill="1" applyBorder="1" applyAlignment="1">
      <alignment horizontal="distributed" vertical="center" justifyLastLine="1"/>
    </xf>
    <xf numFmtId="0" fontId="1" fillId="2" borderId="22" xfId="0" applyFont="1" applyFill="1" applyBorder="1" applyAlignment="1">
      <alignment horizontal="distributed" vertical="center" justifyLastLine="1"/>
    </xf>
    <xf numFmtId="0" fontId="1" fillId="0" borderId="24" xfId="0" applyFont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38" fontId="1" fillId="0" borderId="15" xfId="1" applyFont="1" applyFill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38" fontId="1" fillId="0" borderId="34" xfId="1" applyFont="1" applyBorder="1" applyAlignment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right" vertical="center"/>
      <protection locked="0"/>
    </xf>
    <xf numFmtId="38" fontId="8" fillId="0" borderId="21" xfId="1" applyFont="1" applyBorder="1" applyAlignment="1">
      <alignment horizontal="right" vertical="center"/>
    </xf>
    <xf numFmtId="38" fontId="8" fillId="0" borderId="19" xfId="1" applyFont="1" applyBorder="1" applyAlignment="1">
      <alignment horizontal="right" vertical="center"/>
    </xf>
    <xf numFmtId="38" fontId="1" fillId="0" borderId="21" xfId="1" applyFont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2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11" fillId="0" borderId="25" xfId="0" applyFont="1" applyBorder="1" applyAlignment="1">
      <alignment horizontal="left" vertical="center"/>
    </xf>
    <xf numFmtId="38" fontId="2" fillId="0" borderId="2" xfId="1" applyFont="1" applyBorder="1" applyAlignment="1" applyProtection="1">
      <alignment horizontal="left" vertical="center"/>
      <protection locked="0"/>
    </xf>
    <xf numFmtId="38" fontId="1" fillId="0" borderId="5" xfId="1" applyFont="1" applyFill="1" applyBorder="1" applyAlignment="1">
      <alignment vertical="center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0" fontId="7" fillId="0" borderId="25" xfId="0" applyFont="1" applyBorder="1" applyAlignment="1">
      <alignment vertical="center"/>
    </xf>
    <xf numFmtId="38" fontId="8" fillId="0" borderId="6" xfId="1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vertical="center"/>
    </xf>
    <xf numFmtId="38" fontId="2" fillId="0" borderId="18" xfId="1" applyFont="1" applyBorder="1" applyAlignment="1">
      <alignment horizontal="left" vertical="center"/>
    </xf>
    <xf numFmtId="38" fontId="1" fillId="0" borderId="49" xfId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right" vertical="center"/>
    </xf>
    <xf numFmtId="38" fontId="1" fillId="0" borderId="64" xfId="1" applyFont="1" applyBorder="1" applyAlignment="1">
      <alignment vertical="center"/>
    </xf>
    <xf numFmtId="38" fontId="8" fillId="0" borderId="66" xfId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5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38" fontId="1" fillId="0" borderId="4" xfId="1" applyFont="1" applyBorder="1" applyAlignment="1">
      <alignment horizontal="right" vertical="center"/>
    </xf>
    <xf numFmtId="38" fontId="1" fillId="0" borderId="30" xfId="1" applyFont="1" applyBorder="1" applyAlignment="1">
      <alignment horizontal="right" vertical="center"/>
    </xf>
    <xf numFmtId="0" fontId="1" fillId="0" borderId="5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38" fontId="1" fillId="0" borderId="36" xfId="1" applyFont="1" applyBorder="1" applyAlignment="1" applyProtection="1">
      <alignment vertical="center"/>
      <protection locked="0"/>
    </xf>
    <xf numFmtId="38" fontId="8" fillId="0" borderId="11" xfId="1" applyFont="1" applyBorder="1" applyAlignment="1" applyProtection="1">
      <alignment vertical="center"/>
      <protection locked="0"/>
    </xf>
    <xf numFmtId="38" fontId="1" fillId="0" borderId="37" xfId="1" applyFont="1" applyBorder="1" applyAlignment="1">
      <alignment vertical="center"/>
    </xf>
    <xf numFmtId="0" fontId="8" fillId="0" borderId="16" xfId="0" applyFont="1" applyBorder="1" applyAlignment="1" applyProtection="1">
      <alignment vertical="center"/>
      <protection locked="0"/>
    </xf>
    <xf numFmtId="38" fontId="1" fillId="0" borderId="43" xfId="0" applyNumberFormat="1" applyFont="1" applyBorder="1" applyAlignment="1">
      <alignment horizontal="right" vertical="center"/>
    </xf>
    <xf numFmtId="38" fontId="8" fillId="0" borderId="48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38" fontId="1" fillId="0" borderId="3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1" fillId="0" borderId="6" xfId="1" applyFont="1" applyBorder="1" applyAlignment="1" applyProtection="1">
      <alignment vertical="center"/>
      <protection locked="0"/>
    </xf>
    <xf numFmtId="0" fontId="9" fillId="0" borderId="37" xfId="0" applyFont="1" applyBorder="1" applyAlignment="1">
      <alignment vertical="center"/>
    </xf>
    <xf numFmtId="38" fontId="8" fillId="0" borderId="49" xfId="1" applyFont="1" applyBorder="1" applyAlignment="1">
      <alignment horizontal="right" vertical="center"/>
    </xf>
    <xf numFmtId="38" fontId="8" fillId="0" borderId="1" xfId="1" applyFont="1" applyBorder="1" applyAlignment="1">
      <alignment horizontal="right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58" xfId="0" applyFont="1" applyBorder="1" applyAlignment="1" applyProtection="1">
      <alignment horizontal="left" vertical="center"/>
      <protection locked="0"/>
    </xf>
    <xf numFmtId="38" fontId="1" fillId="0" borderId="50" xfId="1" applyFont="1" applyBorder="1" applyAlignment="1" applyProtection="1">
      <alignment vertical="center"/>
      <protection locked="0"/>
    </xf>
    <xf numFmtId="179" fontId="1" fillId="0" borderId="10" xfId="0" applyNumberFormat="1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1" fillId="0" borderId="50" xfId="0" applyFont="1" applyBorder="1" applyAlignment="1">
      <alignment horizontal="center" vertical="center" justifyLastLine="1"/>
    </xf>
    <xf numFmtId="0" fontId="1" fillId="0" borderId="53" xfId="0" applyFont="1" applyBorder="1" applyAlignment="1">
      <alignment horizontal="center" vertical="center" justifyLastLine="1"/>
    </xf>
    <xf numFmtId="0" fontId="1" fillId="0" borderId="57" xfId="0" applyFont="1" applyBorder="1" applyAlignment="1">
      <alignment horizontal="distributed" vertical="center"/>
    </xf>
    <xf numFmtId="0" fontId="0" fillId="0" borderId="24" xfId="0" applyBorder="1" applyAlignment="1">
      <alignment horizontal="left" vertical="center" justifyLastLine="1"/>
    </xf>
    <xf numFmtId="38" fontId="2" fillId="0" borderId="51" xfId="1" applyFont="1" applyBorder="1" applyAlignment="1">
      <alignment horizontal="left" vertical="center"/>
    </xf>
    <xf numFmtId="0" fontId="0" fillId="0" borderId="45" xfId="0" applyBorder="1" applyAlignment="1">
      <alignment horizontal="left" vertical="center" justifyLastLine="1"/>
    </xf>
    <xf numFmtId="38" fontId="1" fillId="0" borderId="45" xfId="1" applyFont="1" applyFill="1" applyBorder="1" applyAlignment="1">
      <alignment horizontal="right" vertical="center"/>
    </xf>
    <xf numFmtId="38" fontId="8" fillId="0" borderId="46" xfId="1" applyFont="1" applyBorder="1" applyAlignment="1" applyProtection="1">
      <alignment horizontal="right" vertical="center"/>
      <protection locked="0"/>
    </xf>
    <xf numFmtId="0" fontId="0" fillId="0" borderId="53" xfId="0" applyBorder="1" applyAlignment="1">
      <alignment horizontal="left" vertical="center" justifyLastLine="1"/>
    </xf>
    <xf numFmtId="0" fontId="1" fillId="0" borderId="37" xfId="0" applyFont="1" applyBorder="1" applyAlignment="1">
      <alignment horizontal="center" vertical="center" justifyLastLine="1"/>
    </xf>
    <xf numFmtId="0" fontId="1" fillId="0" borderId="0" xfId="0" applyFont="1" applyAlignment="1">
      <alignment horizontal="center" vertical="center" justifyLastLine="1"/>
    </xf>
    <xf numFmtId="0" fontId="1" fillId="0" borderId="62" xfId="0" applyFont="1" applyBorder="1" applyAlignment="1">
      <alignment horizontal="distributed" vertical="center"/>
    </xf>
    <xf numFmtId="0" fontId="0" fillId="0" borderId="34" xfId="0" applyBorder="1" applyAlignment="1">
      <alignment horizontal="left" vertical="center" justifyLastLine="1"/>
    </xf>
    <xf numFmtId="0" fontId="0" fillId="0" borderId="11" xfId="0" applyBorder="1" applyAlignment="1">
      <alignment horizontal="left" vertical="center" justifyLastLine="1"/>
    </xf>
    <xf numFmtId="38" fontId="1" fillId="0" borderId="11" xfId="1" applyFont="1" applyBorder="1" applyAlignment="1">
      <alignment horizontal="right" vertical="center"/>
    </xf>
    <xf numFmtId="38" fontId="8" fillId="0" borderId="11" xfId="1" applyFont="1" applyBorder="1" applyAlignment="1" applyProtection="1">
      <alignment horizontal="right" vertical="center"/>
      <protection locked="0"/>
    </xf>
    <xf numFmtId="38" fontId="1" fillId="0" borderId="33" xfId="1" applyFont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36" xfId="1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left" vertical="center" justifyLastLine="1"/>
    </xf>
    <xf numFmtId="0" fontId="1" fillId="0" borderId="62" xfId="0" applyFont="1" applyBorder="1" applyAlignment="1">
      <alignment horizontal="distributed" vertical="center" justifyLastLine="1"/>
    </xf>
    <xf numFmtId="0" fontId="2" fillId="0" borderId="62" xfId="0" applyFont="1" applyBorder="1" applyAlignment="1">
      <alignment vertical="center" justifyLastLine="1"/>
    </xf>
    <xf numFmtId="0" fontId="0" fillId="0" borderId="67" xfId="0" applyBorder="1" applyAlignment="1">
      <alignment horizontal="left" vertical="center" justifyLastLine="1"/>
    </xf>
    <xf numFmtId="0" fontId="2" fillId="0" borderId="55" xfId="0" applyFont="1" applyBorder="1" applyAlignment="1">
      <alignment horizontal="left" vertical="center" justifyLastLine="1"/>
    </xf>
    <xf numFmtId="38" fontId="1" fillId="0" borderId="18" xfId="1" applyFon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3" xfId="0" applyBorder="1" applyAlignment="1">
      <alignment vertical="center" justifyLastLine="1"/>
    </xf>
    <xf numFmtId="0" fontId="6" fillId="2" borderId="18" xfId="0" applyFont="1" applyFill="1" applyBorder="1" applyAlignment="1">
      <alignment horizontal="distributed" vertical="center" justifyLastLine="1"/>
    </xf>
    <xf numFmtId="0" fontId="6" fillId="2" borderId="19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0" fillId="2" borderId="21" xfId="0" applyFill="1" applyBorder="1" applyAlignment="1">
      <alignment horizontal="distributed" vertical="center" justifyLastLine="1"/>
    </xf>
    <xf numFmtId="0" fontId="0" fillId="2" borderId="27" xfId="0" applyFill="1" applyBorder="1" applyAlignment="1">
      <alignment horizontal="distributed" vertical="center" justifyLastLine="1"/>
    </xf>
    <xf numFmtId="0" fontId="0" fillId="2" borderId="19" xfId="0" applyFill="1" applyBorder="1" applyAlignment="1">
      <alignment horizontal="distributed" vertical="center" justifyLastLine="1"/>
    </xf>
    <xf numFmtId="0" fontId="0" fillId="2" borderId="22" xfId="0" applyFill="1" applyBorder="1" applyAlignment="1">
      <alignment horizontal="distributed" vertical="center" justifyLastLine="1"/>
    </xf>
    <xf numFmtId="0" fontId="0" fillId="0" borderId="37" xfId="0" applyBorder="1" applyAlignment="1">
      <alignment vertical="center" justifyLastLine="1"/>
    </xf>
    <xf numFmtId="0" fontId="0" fillId="0" borderId="0" xfId="0" applyAlignment="1">
      <alignment vertical="center" justifyLastLine="1"/>
    </xf>
    <xf numFmtId="0" fontId="1" fillId="0" borderId="62" xfId="0" applyFont="1" applyBorder="1" applyAlignment="1">
      <alignment horizontal="left" vertical="center" justifyLastLine="1"/>
    </xf>
    <xf numFmtId="0" fontId="0" fillId="0" borderId="5" xfId="0" applyBorder="1" applyAlignment="1">
      <alignment horizontal="left" vertical="center" justifyLastLine="1"/>
    </xf>
    <xf numFmtId="0" fontId="0" fillId="0" borderId="4" xfId="0" applyBorder="1" applyAlignment="1">
      <alignment horizontal="left" vertical="center" justifyLastLine="1"/>
    </xf>
    <xf numFmtId="38" fontId="8" fillId="0" borderId="3" xfId="1" applyFont="1" applyBorder="1" applyAlignment="1">
      <alignment horizontal="right" vertical="center"/>
    </xf>
    <xf numFmtId="38" fontId="1" fillId="0" borderId="4" xfId="1" applyFont="1" applyBorder="1" applyAlignment="1">
      <alignment vertical="center"/>
    </xf>
    <xf numFmtId="0" fontId="1" fillId="0" borderId="37" xfId="0" applyFont="1" applyBorder="1"/>
    <xf numFmtId="38" fontId="7" fillId="0" borderId="0" xfId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 justifyLastLine="1"/>
    </xf>
    <xf numFmtId="0" fontId="0" fillId="0" borderId="17" xfId="0" applyBorder="1" applyAlignment="1">
      <alignment horizontal="left" vertical="center" justifyLastLine="1"/>
    </xf>
    <xf numFmtId="38" fontId="8" fillId="0" borderId="13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0" fontId="1" fillId="0" borderId="7" xfId="0" applyFont="1" applyBorder="1"/>
    <xf numFmtId="0" fontId="1" fillId="0" borderId="8" xfId="0" applyFont="1" applyBorder="1"/>
    <xf numFmtId="0" fontId="1" fillId="0" borderId="14" xfId="0" applyFont="1" applyBorder="1"/>
    <xf numFmtId="38" fontId="1" fillId="0" borderId="40" xfId="1" applyFont="1" applyBorder="1" applyAlignment="1" applyProtection="1">
      <alignment horizontal="center" vertical="center"/>
      <protection locked="0"/>
    </xf>
    <xf numFmtId="38" fontId="8" fillId="0" borderId="40" xfId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1" fillId="0" borderId="62" xfId="0" applyFont="1" applyBorder="1"/>
    <xf numFmtId="38" fontId="9" fillId="0" borderId="37" xfId="1" applyFont="1" applyBorder="1" applyAlignment="1">
      <alignment vertical="center" wrapText="1"/>
    </xf>
    <xf numFmtId="0" fontId="2" fillId="0" borderId="62" xfId="0" applyFont="1" applyBorder="1" applyAlignment="1">
      <alignment horizontal="left" vertical="center" justifyLastLine="1"/>
    </xf>
    <xf numFmtId="38" fontId="1" fillId="0" borderId="8" xfId="1" applyFont="1" applyBorder="1" applyAlignment="1" applyProtection="1">
      <alignment vertical="center"/>
      <protection locked="0"/>
    </xf>
    <xf numFmtId="38" fontId="1" fillId="0" borderId="14" xfId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>
      <alignment vertical="center"/>
    </xf>
    <xf numFmtId="38" fontId="8" fillId="0" borderId="55" xfId="1" applyFont="1" applyBorder="1" applyAlignment="1" applyProtection="1">
      <alignment horizontal="right" vertical="center"/>
      <protection locked="0"/>
    </xf>
    <xf numFmtId="0" fontId="2" fillId="0" borderId="55" xfId="0" applyFont="1" applyBorder="1" applyAlignment="1">
      <alignment vertical="center" justifyLastLine="1"/>
    </xf>
    <xf numFmtId="0" fontId="25" fillId="0" borderId="6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justifyLastLine="1"/>
    </xf>
    <xf numFmtId="0" fontId="0" fillId="0" borderId="9" xfId="0" applyBorder="1" applyAlignment="1">
      <alignment horizontal="left" vertical="center" justifyLastLine="1"/>
    </xf>
    <xf numFmtId="38" fontId="8" fillId="0" borderId="8" xfId="1" applyFont="1" applyBorder="1" applyAlignment="1">
      <alignment horizontal="right" vertical="center"/>
    </xf>
    <xf numFmtId="38" fontId="0" fillId="0" borderId="56" xfId="0" applyNumberFormat="1" applyBorder="1" applyAlignment="1">
      <alignment vertical="center" justifyLastLine="1"/>
    </xf>
    <xf numFmtId="0" fontId="25" fillId="0" borderId="18" xfId="0" applyFont="1" applyBorder="1" applyAlignment="1">
      <alignment horizontal="center" vertical="center"/>
    </xf>
    <xf numFmtId="0" fontId="0" fillId="0" borderId="19" xfId="0" applyBorder="1" applyAlignment="1">
      <alignment vertical="center" justifyLastLine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8" fontId="8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justifyLastLine="1"/>
    </xf>
    <xf numFmtId="38" fontId="1" fillId="0" borderId="0" xfId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9" fillId="0" borderId="0" xfId="0" applyFont="1"/>
    <xf numFmtId="0" fontId="1" fillId="0" borderId="37" xfId="0" applyFont="1" applyBorder="1" applyAlignment="1">
      <alignment horizontal="center" vertical="center" justifyLastLine="1"/>
    </xf>
    <xf numFmtId="0" fontId="1" fillId="0" borderId="0" xfId="0" applyFont="1" applyAlignment="1">
      <alignment horizontal="center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25</xdr:row>
      <xdr:rowOff>66675</xdr:rowOff>
    </xdr:from>
    <xdr:to>
      <xdr:col>3</xdr:col>
      <xdr:colOff>9525</xdr:colOff>
      <xdr:row>26</xdr:row>
      <xdr:rowOff>66675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D0D79373-0A9A-4294-80B1-C2570A362264}"/>
            </a:ext>
          </a:extLst>
        </xdr:cNvPr>
        <xdr:cNvSpPr>
          <a:spLocks noChangeShapeType="1"/>
        </xdr:cNvSpPr>
      </xdr:nvSpPr>
      <xdr:spPr bwMode="auto">
        <a:xfrm flipV="1">
          <a:off x="1314450" y="5143500"/>
          <a:ext cx="1143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26</xdr:row>
      <xdr:rowOff>123825</xdr:rowOff>
    </xdr:from>
    <xdr:to>
      <xdr:col>2</xdr:col>
      <xdr:colOff>542925</xdr:colOff>
      <xdr:row>26</xdr:row>
      <xdr:rowOff>180975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6F2C42DD-DC5D-412F-AFD6-7D13E19B9F0E}"/>
            </a:ext>
          </a:extLst>
        </xdr:cNvPr>
        <xdr:cNvSpPr>
          <a:spLocks noChangeShapeType="1"/>
        </xdr:cNvSpPr>
      </xdr:nvSpPr>
      <xdr:spPr bwMode="auto">
        <a:xfrm flipV="1">
          <a:off x="1314450" y="5381625"/>
          <a:ext cx="10477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25</xdr:row>
      <xdr:rowOff>66675</xdr:rowOff>
    </xdr:from>
    <xdr:to>
      <xdr:col>3</xdr:col>
      <xdr:colOff>9525</xdr:colOff>
      <xdr:row>26</xdr:row>
      <xdr:rowOff>66675</xdr:rowOff>
    </xdr:to>
    <xdr:sp macro="" textlink="">
      <xdr:nvSpPr>
        <xdr:cNvPr id="4" name="Line 18">
          <a:extLst>
            <a:ext uri="{FF2B5EF4-FFF2-40B4-BE49-F238E27FC236}">
              <a16:creationId xmlns:a16="http://schemas.microsoft.com/office/drawing/2014/main" id="{E95E9F78-616B-4B25-9D47-A96CAD023B41}"/>
            </a:ext>
          </a:extLst>
        </xdr:cNvPr>
        <xdr:cNvSpPr>
          <a:spLocks noChangeShapeType="1"/>
        </xdr:cNvSpPr>
      </xdr:nvSpPr>
      <xdr:spPr bwMode="auto">
        <a:xfrm flipV="1">
          <a:off x="1314450" y="5143500"/>
          <a:ext cx="11430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26</xdr:row>
      <xdr:rowOff>123825</xdr:rowOff>
    </xdr:from>
    <xdr:to>
      <xdr:col>2</xdr:col>
      <xdr:colOff>542925</xdr:colOff>
      <xdr:row>26</xdr:row>
      <xdr:rowOff>180975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77C860D7-4C57-4718-90E0-2481F3613DDF}"/>
            </a:ext>
          </a:extLst>
        </xdr:cNvPr>
        <xdr:cNvSpPr>
          <a:spLocks noChangeShapeType="1"/>
        </xdr:cNvSpPr>
      </xdr:nvSpPr>
      <xdr:spPr bwMode="auto">
        <a:xfrm flipV="1">
          <a:off x="1314450" y="5381625"/>
          <a:ext cx="104775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22</xdr:row>
      <xdr:rowOff>66675</xdr:rowOff>
    </xdr:from>
    <xdr:to>
      <xdr:col>3</xdr:col>
      <xdr:colOff>0</xdr:colOff>
      <xdr:row>23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21511C00-2FF2-456B-A6AC-2B1B85F09C8A}"/>
            </a:ext>
          </a:extLst>
        </xdr:cNvPr>
        <xdr:cNvSpPr>
          <a:spLocks/>
        </xdr:cNvSpPr>
      </xdr:nvSpPr>
      <xdr:spPr bwMode="auto">
        <a:xfrm>
          <a:off x="1352550" y="4572000"/>
          <a:ext cx="57150" cy="2286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24</xdr:row>
      <xdr:rowOff>76200</xdr:rowOff>
    </xdr:from>
    <xdr:to>
      <xdr:col>3</xdr:col>
      <xdr:colOff>0</xdr:colOff>
      <xdr:row>25</xdr:row>
      <xdr:rowOff>114300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75D0AE98-36F3-4360-ACBA-ED7BC325E3A0}"/>
            </a:ext>
          </a:extLst>
        </xdr:cNvPr>
        <xdr:cNvSpPr>
          <a:spLocks/>
        </xdr:cNvSpPr>
      </xdr:nvSpPr>
      <xdr:spPr bwMode="auto">
        <a:xfrm>
          <a:off x="1352550" y="4943475"/>
          <a:ext cx="57150" cy="219075"/>
        </a:xfrm>
        <a:prstGeom prst="leftBrace">
          <a:avLst>
            <a:gd name="adj1" fmla="val -21201710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22</xdr:row>
      <xdr:rowOff>66675</xdr:rowOff>
    </xdr:from>
    <xdr:to>
      <xdr:col>3</xdr:col>
      <xdr:colOff>0</xdr:colOff>
      <xdr:row>23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658212D2-225D-433A-A501-0A99765B424A}"/>
            </a:ext>
          </a:extLst>
        </xdr:cNvPr>
        <xdr:cNvSpPr>
          <a:spLocks/>
        </xdr:cNvSpPr>
      </xdr:nvSpPr>
      <xdr:spPr bwMode="auto">
        <a:xfrm>
          <a:off x="1352550" y="4572000"/>
          <a:ext cx="57150" cy="22860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24</xdr:row>
      <xdr:rowOff>76200</xdr:rowOff>
    </xdr:from>
    <xdr:to>
      <xdr:col>3</xdr:col>
      <xdr:colOff>0</xdr:colOff>
      <xdr:row>25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DB4CAF9A-CBF8-48C2-90D8-D31879B0264A}"/>
            </a:ext>
          </a:extLst>
        </xdr:cNvPr>
        <xdr:cNvSpPr>
          <a:spLocks/>
        </xdr:cNvSpPr>
      </xdr:nvSpPr>
      <xdr:spPr bwMode="auto">
        <a:xfrm>
          <a:off x="1352550" y="4943475"/>
          <a:ext cx="57150" cy="219075"/>
        </a:xfrm>
        <a:prstGeom prst="leftBrace">
          <a:avLst>
            <a:gd name="adj1" fmla="val -212017100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20</xdr:row>
      <xdr:rowOff>85725</xdr:rowOff>
    </xdr:from>
    <xdr:to>
      <xdr:col>2</xdr:col>
      <xdr:colOff>533400</xdr:colOff>
      <xdr:row>21</xdr:row>
      <xdr:rowOff>114300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667BC3F8-290E-4F5D-B7D1-769BBDEFA298}"/>
            </a:ext>
          </a:extLst>
        </xdr:cNvPr>
        <xdr:cNvSpPr>
          <a:spLocks/>
        </xdr:cNvSpPr>
      </xdr:nvSpPr>
      <xdr:spPr bwMode="auto">
        <a:xfrm>
          <a:off x="1352550" y="4371975"/>
          <a:ext cx="57150" cy="219075"/>
        </a:xfrm>
        <a:prstGeom prst="leftBrace">
          <a:avLst>
            <a:gd name="adj1" fmla="val -205168486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447675</xdr:colOff>
      <xdr:row>23</xdr:row>
      <xdr:rowOff>104775</xdr:rowOff>
    </xdr:from>
    <xdr:to>
      <xdr:col>2</xdr:col>
      <xdr:colOff>657225</xdr:colOff>
      <xdr:row>24</xdr:row>
      <xdr:rowOff>57150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385825A4-D3A9-4EC9-9C1C-E56647311760}"/>
            </a:ext>
          </a:extLst>
        </xdr:cNvPr>
        <xdr:cNvSpPr>
          <a:spLocks noChangeShapeType="1"/>
        </xdr:cNvSpPr>
      </xdr:nvSpPr>
      <xdr:spPr bwMode="auto">
        <a:xfrm flipV="1">
          <a:off x="1323975" y="4962525"/>
          <a:ext cx="857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24</xdr:row>
      <xdr:rowOff>104775</xdr:rowOff>
    </xdr:from>
    <xdr:to>
      <xdr:col>2</xdr:col>
      <xdr:colOff>533400</xdr:colOff>
      <xdr:row>24</xdr:row>
      <xdr:rowOff>171450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E454A68F-2D1B-438E-9113-49C271CC7CDA}"/>
            </a:ext>
          </a:extLst>
        </xdr:cNvPr>
        <xdr:cNvSpPr>
          <a:spLocks noChangeShapeType="1"/>
        </xdr:cNvSpPr>
      </xdr:nvSpPr>
      <xdr:spPr bwMode="auto">
        <a:xfrm flipV="1">
          <a:off x="1314450" y="5153025"/>
          <a:ext cx="952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438150</xdr:colOff>
      <xdr:row>25</xdr:row>
      <xdr:rowOff>114300</xdr:rowOff>
    </xdr:from>
    <xdr:to>
      <xdr:col>3</xdr:col>
      <xdr:colOff>9525</xdr:colOff>
      <xdr:row>25</xdr:row>
      <xdr:rowOff>114300</xdr:rowOff>
    </xdr:to>
    <xdr:sp macro="" textlink="">
      <xdr:nvSpPr>
        <xdr:cNvPr id="5" name="Line 17">
          <a:extLst>
            <a:ext uri="{FF2B5EF4-FFF2-40B4-BE49-F238E27FC236}">
              <a16:creationId xmlns:a16="http://schemas.microsoft.com/office/drawing/2014/main" id="{EEF1F377-49A6-4E00-9BDB-F58338B08C2C}"/>
            </a:ext>
          </a:extLst>
        </xdr:cNvPr>
        <xdr:cNvSpPr>
          <a:spLocks noChangeShapeType="1"/>
        </xdr:cNvSpPr>
      </xdr:nvSpPr>
      <xdr:spPr bwMode="auto">
        <a:xfrm flipV="1">
          <a:off x="1314450" y="53530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11</xdr:row>
      <xdr:rowOff>76200</xdr:rowOff>
    </xdr:from>
    <xdr:to>
      <xdr:col>3</xdr:col>
      <xdr:colOff>0</xdr:colOff>
      <xdr:row>12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5DEC3E-BEAA-4413-8C10-C5C2F68CA68C}"/>
            </a:ext>
          </a:extLst>
        </xdr:cNvPr>
        <xdr:cNvSpPr>
          <a:spLocks/>
        </xdr:cNvSpPr>
      </xdr:nvSpPr>
      <xdr:spPr bwMode="auto">
        <a:xfrm>
          <a:off x="1343025" y="2647950"/>
          <a:ext cx="66675" cy="247650"/>
        </a:xfrm>
        <a:prstGeom prst="leftBrace">
          <a:avLst>
            <a:gd name="adj1" fmla="val -2140168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476250</xdr:colOff>
      <xdr:row>18</xdr:row>
      <xdr:rowOff>76200</xdr:rowOff>
    </xdr:from>
    <xdr:to>
      <xdr:col>3</xdr:col>
      <xdr:colOff>0</xdr:colOff>
      <xdr:row>20</xdr:row>
      <xdr:rowOff>142875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04C76EC-240B-4508-BD5C-EF8BBFF40D8A}"/>
            </a:ext>
          </a:extLst>
        </xdr:cNvPr>
        <xdr:cNvSpPr>
          <a:spLocks/>
        </xdr:cNvSpPr>
      </xdr:nvSpPr>
      <xdr:spPr bwMode="auto">
        <a:xfrm>
          <a:off x="1352550" y="3981450"/>
          <a:ext cx="57150" cy="447675"/>
        </a:xfrm>
        <a:prstGeom prst="leftBrace">
          <a:avLst>
            <a:gd name="adj1" fmla="val -196854629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466725</xdr:colOff>
      <xdr:row>14</xdr:row>
      <xdr:rowOff>66675</xdr:rowOff>
    </xdr:from>
    <xdr:to>
      <xdr:col>3</xdr:col>
      <xdr:colOff>0</xdr:colOff>
      <xdr:row>15</xdr:row>
      <xdr:rowOff>123825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CCCA1B5-1C9E-45D7-B021-6CB8D57A4EF5}"/>
            </a:ext>
          </a:extLst>
        </xdr:cNvPr>
        <xdr:cNvSpPr>
          <a:spLocks/>
        </xdr:cNvSpPr>
      </xdr:nvSpPr>
      <xdr:spPr bwMode="auto">
        <a:xfrm>
          <a:off x="1343025" y="3209925"/>
          <a:ext cx="66675" cy="247650"/>
        </a:xfrm>
        <a:prstGeom prst="leftBrace">
          <a:avLst>
            <a:gd name="adj1" fmla="val -214016871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9</xdr:row>
      <xdr:rowOff>66675</xdr:rowOff>
    </xdr:from>
    <xdr:to>
      <xdr:col>3</xdr:col>
      <xdr:colOff>0</xdr:colOff>
      <xdr:row>10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B9B5F8B1-7498-42B2-8EAA-7DC1E788BE6E}"/>
            </a:ext>
          </a:extLst>
        </xdr:cNvPr>
        <xdr:cNvSpPr>
          <a:spLocks/>
        </xdr:cNvSpPr>
      </xdr:nvSpPr>
      <xdr:spPr bwMode="auto">
        <a:xfrm>
          <a:off x="1362075" y="2219325"/>
          <a:ext cx="47625" cy="228600"/>
        </a:xfrm>
        <a:prstGeom prst="leftBrace">
          <a:avLst>
            <a:gd name="adj1" fmla="val -20615398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5FB4-4378-4A95-9E7B-DDE86926F9E3}">
  <dimension ref="A1:Z40"/>
  <sheetViews>
    <sheetView showGridLines="0" showZeros="0" tabSelected="1" view="pageBreakPreview" zoomScaleNormal="100" zoomScaleSheetLayoutView="100" workbookViewId="0">
      <selection activeCell="H24" sqref="H24"/>
    </sheetView>
  </sheetViews>
  <sheetFormatPr defaultRowHeight="13.5" x14ac:dyDescent="0.15"/>
  <cols>
    <col min="1" max="1" width="9.625" style="8" customWidth="1"/>
    <col min="2" max="2" width="3.125" style="8" customWidth="1"/>
    <col min="3" max="3" width="14.625" style="8" customWidth="1"/>
    <col min="4" max="5" width="8.625" style="8" customWidth="1"/>
    <col min="6" max="6" width="3.125" style="8" customWidth="1"/>
    <col min="7" max="7" width="14.625" style="8" customWidth="1"/>
    <col min="8" max="9" width="8.625" style="8" customWidth="1"/>
    <col min="10" max="10" width="3.125" style="8" customWidth="1"/>
    <col min="11" max="11" width="14.625" style="8" customWidth="1"/>
    <col min="12" max="13" width="8.625" style="8" customWidth="1"/>
    <col min="14" max="14" width="3.125" style="8" customWidth="1"/>
    <col min="15" max="15" width="14.625" style="8" customWidth="1"/>
    <col min="16" max="17" width="8.625" style="8" customWidth="1"/>
    <col min="18" max="16384" width="9" style="8"/>
  </cols>
  <sheetData>
    <row r="1" spans="1:25" ht="22.5" customHeight="1" x14ac:dyDescent="0.1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2"/>
      <c r="O1" s="4" t="s">
        <v>1</v>
      </c>
      <c r="P1" s="5"/>
      <c r="Q1" s="5"/>
      <c r="R1" s="6"/>
      <c r="S1" s="7"/>
      <c r="T1" s="6"/>
      <c r="U1" s="7"/>
      <c r="V1" s="6"/>
      <c r="W1" s="7"/>
    </row>
    <row r="2" spans="1:25" ht="22.5" customHeight="1" x14ac:dyDescent="0.15">
      <c r="A2" s="9" t="s">
        <v>2</v>
      </c>
      <c r="B2" s="10"/>
      <c r="C2" s="10"/>
      <c r="D2" s="10"/>
      <c r="E2" s="10"/>
      <c r="F2" s="10"/>
      <c r="G2" s="11" t="s">
        <v>3</v>
      </c>
      <c r="H2" s="10"/>
      <c r="I2" s="12"/>
      <c r="J2" s="13" t="s">
        <v>4</v>
      </c>
      <c r="K2" s="14"/>
      <c r="L2" s="14"/>
      <c r="M2" s="15"/>
      <c r="N2" s="16" t="s">
        <v>5</v>
      </c>
      <c r="O2" s="17"/>
      <c r="P2" s="18">
        <f>Q15</f>
        <v>0</v>
      </c>
      <c r="Q2" s="19"/>
      <c r="R2" s="6"/>
      <c r="S2" s="7"/>
      <c r="T2" s="6"/>
      <c r="U2" s="7"/>
      <c r="V2" s="6"/>
      <c r="W2" s="7"/>
      <c r="X2" s="6"/>
      <c r="Y2" s="7"/>
    </row>
    <row r="3" spans="1:25" ht="22.5" customHeight="1" x14ac:dyDescent="0.15">
      <c r="A3" s="20" t="s">
        <v>6</v>
      </c>
      <c r="B3" s="21"/>
      <c r="C3" s="21"/>
      <c r="D3" s="21"/>
      <c r="E3" s="21"/>
      <c r="F3" s="21"/>
      <c r="G3" s="22" t="s">
        <v>3</v>
      </c>
      <c r="H3" s="21"/>
      <c r="I3" s="23"/>
      <c r="J3" s="24"/>
      <c r="K3" s="25"/>
      <c r="L3" s="25"/>
      <c r="M3" s="26"/>
      <c r="N3" s="27" t="s">
        <v>7</v>
      </c>
      <c r="O3" s="28"/>
      <c r="P3" s="29">
        <f>SUM(秋田市:大館!P2:S2)</f>
        <v>0</v>
      </c>
      <c r="Q3" s="30"/>
      <c r="T3" s="6"/>
      <c r="U3" s="7"/>
      <c r="V3" s="6"/>
      <c r="W3" s="31"/>
      <c r="X3" s="6"/>
      <c r="Y3" s="7"/>
    </row>
    <row r="4" spans="1:25" ht="22.5" customHeight="1" x14ac:dyDescent="0.15">
      <c r="A4" s="20" t="s">
        <v>8</v>
      </c>
      <c r="B4" s="32"/>
      <c r="C4" s="32"/>
      <c r="D4" s="32"/>
      <c r="E4" s="32"/>
      <c r="F4" s="32"/>
      <c r="G4" s="32"/>
      <c r="H4" s="32"/>
      <c r="I4" s="33"/>
      <c r="J4" s="34"/>
      <c r="K4" s="35"/>
      <c r="L4" s="35"/>
      <c r="M4" s="36"/>
      <c r="N4" s="37" t="s">
        <v>9</v>
      </c>
      <c r="O4" s="38"/>
      <c r="P4" s="39"/>
      <c r="Q4" s="40"/>
      <c r="R4" s="6"/>
      <c r="S4" s="7"/>
      <c r="T4" s="6"/>
      <c r="U4" s="7"/>
      <c r="X4" s="6"/>
      <c r="Y4" s="7"/>
    </row>
    <row r="5" spans="1:25" ht="22.5" customHeight="1" x14ac:dyDescent="0.15">
      <c r="A5" s="41" t="s">
        <v>10</v>
      </c>
      <c r="B5" s="42"/>
      <c r="C5" s="42"/>
      <c r="D5" s="42"/>
      <c r="E5" s="43" t="s">
        <v>11</v>
      </c>
      <c r="F5" s="44"/>
      <c r="G5" s="44"/>
      <c r="H5" s="44"/>
      <c r="I5" s="45"/>
      <c r="J5" s="46" t="s">
        <v>12</v>
      </c>
      <c r="K5" s="47"/>
      <c r="L5" s="48"/>
      <c r="M5" s="49"/>
      <c r="N5" s="50" t="s">
        <v>13</v>
      </c>
      <c r="O5" s="51"/>
      <c r="P5" s="52"/>
      <c r="Q5" s="53"/>
      <c r="V5" s="6"/>
      <c r="W5" s="7"/>
      <c r="X5" s="54"/>
      <c r="Y5" s="7"/>
    </row>
    <row r="6" spans="1:25" s="62" customFormat="1" ht="14.25" customHeight="1" x14ac:dyDescent="0.15">
      <c r="A6" s="55" t="s">
        <v>14</v>
      </c>
      <c r="B6" s="56" t="s">
        <v>15</v>
      </c>
      <c r="C6" s="57"/>
      <c r="D6" s="57"/>
      <c r="E6" s="57"/>
      <c r="F6" s="56" t="s">
        <v>16</v>
      </c>
      <c r="G6" s="57"/>
      <c r="H6" s="57"/>
      <c r="I6" s="57"/>
      <c r="J6" s="56" t="s">
        <v>17</v>
      </c>
      <c r="K6" s="57"/>
      <c r="L6" s="57"/>
      <c r="M6" s="58"/>
      <c r="N6" s="59" t="s">
        <v>18</v>
      </c>
      <c r="O6" s="60"/>
      <c r="P6" s="60"/>
      <c r="Q6" s="61"/>
      <c r="R6" s="6"/>
      <c r="S6" s="7"/>
      <c r="T6" s="6"/>
      <c r="U6" s="7"/>
      <c r="X6" s="6"/>
      <c r="Y6" s="7"/>
    </row>
    <row r="7" spans="1:25" s="62" customFormat="1" ht="14.25" customHeight="1" x14ac:dyDescent="0.15">
      <c r="A7" s="63"/>
      <c r="B7" s="64" t="s">
        <v>19</v>
      </c>
      <c r="C7" s="65"/>
      <c r="D7" s="66" t="s">
        <v>20</v>
      </c>
      <c r="E7" s="67" t="s">
        <v>21</v>
      </c>
      <c r="F7" s="64" t="s">
        <v>19</v>
      </c>
      <c r="G7" s="65"/>
      <c r="H7" s="66" t="s">
        <v>20</v>
      </c>
      <c r="I7" s="67" t="s">
        <v>21</v>
      </c>
      <c r="J7" s="64" t="s">
        <v>19</v>
      </c>
      <c r="K7" s="65"/>
      <c r="L7" s="66" t="s">
        <v>20</v>
      </c>
      <c r="M7" s="68" t="s">
        <v>21</v>
      </c>
      <c r="N7" s="69" t="s">
        <v>19</v>
      </c>
      <c r="O7" s="65"/>
      <c r="P7" s="66" t="s">
        <v>20</v>
      </c>
      <c r="Q7" s="68" t="s">
        <v>21</v>
      </c>
      <c r="R7" s="6"/>
      <c r="S7" s="7"/>
      <c r="X7" s="70"/>
      <c r="Y7" s="71"/>
    </row>
    <row r="8" spans="1:25" s="62" customFormat="1" ht="14.25" customHeight="1" x14ac:dyDescent="0.15">
      <c r="A8" s="72"/>
      <c r="B8" s="73"/>
      <c r="C8" s="74" t="s">
        <v>22</v>
      </c>
      <c r="D8" s="75">
        <v>1890</v>
      </c>
      <c r="E8" s="76"/>
      <c r="F8" s="77"/>
      <c r="G8" s="74" t="s">
        <v>23</v>
      </c>
      <c r="H8" s="78">
        <v>1630</v>
      </c>
      <c r="I8" s="76"/>
      <c r="J8" s="79"/>
      <c r="K8" s="74" t="s">
        <v>24</v>
      </c>
      <c r="L8" s="75">
        <v>1480</v>
      </c>
      <c r="M8" s="80"/>
      <c r="N8" s="81"/>
      <c r="O8" s="82" t="s">
        <v>25</v>
      </c>
      <c r="P8" s="83">
        <v>680</v>
      </c>
      <c r="Q8" s="80"/>
      <c r="R8" s="6"/>
      <c r="S8" s="7"/>
      <c r="X8" s="6"/>
      <c r="Y8" s="31"/>
    </row>
    <row r="9" spans="1:25" s="62" customFormat="1" ht="14.25" customHeight="1" x14ac:dyDescent="0.15">
      <c r="A9" s="72"/>
      <c r="B9" s="84"/>
      <c r="C9" s="82" t="s">
        <v>26</v>
      </c>
      <c r="D9" s="85">
        <v>2140</v>
      </c>
      <c r="E9" s="76"/>
      <c r="F9" s="86"/>
      <c r="G9" s="82" t="s">
        <v>27</v>
      </c>
      <c r="H9" s="83">
        <v>470</v>
      </c>
      <c r="I9" s="76"/>
      <c r="J9" s="87" t="s">
        <v>28</v>
      </c>
      <c r="K9" s="88" t="s">
        <v>29</v>
      </c>
      <c r="L9" s="83">
        <v>1200</v>
      </c>
      <c r="M9" s="80"/>
      <c r="N9" s="89"/>
      <c r="O9" s="90"/>
      <c r="P9" s="91"/>
      <c r="Q9" s="92"/>
      <c r="V9" s="6"/>
      <c r="W9" s="71"/>
      <c r="X9" s="6"/>
      <c r="Y9" s="31"/>
    </row>
    <row r="10" spans="1:25" s="62" customFormat="1" ht="14.25" customHeight="1" x14ac:dyDescent="0.15">
      <c r="A10" s="72"/>
      <c r="B10" s="84"/>
      <c r="C10" s="82" t="s">
        <v>30</v>
      </c>
      <c r="D10" s="85">
        <v>4740</v>
      </c>
      <c r="E10" s="76"/>
      <c r="F10" s="86"/>
      <c r="G10" s="82" t="s">
        <v>31</v>
      </c>
      <c r="H10" s="83">
        <v>1930</v>
      </c>
      <c r="I10" s="76"/>
      <c r="J10" s="87" t="s">
        <v>32</v>
      </c>
      <c r="K10" s="82" t="s">
        <v>33</v>
      </c>
      <c r="L10" s="83">
        <v>1200</v>
      </c>
      <c r="M10" s="80"/>
      <c r="N10" s="93"/>
      <c r="O10" s="94"/>
      <c r="P10" s="95"/>
      <c r="Q10" s="96"/>
      <c r="V10" s="7"/>
      <c r="W10" s="7"/>
      <c r="X10" s="7"/>
      <c r="Y10" s="1"/>
    </row>
    <row r="11" spans="1:25" s="62" customFormat="1" ht="14.25" customHeight="1" x14ac:dyDescent="0.15">
      <c r="A11" s="72"/>
      <c r="B11" s="84"/>
      <c r="C11" s="82" t="s">
        <v>34</v>
      </c>
      <c r="D11" s="85">
        <v>2930</v>
      </c>
      <c r="E11" s="76"/>
      <c r="F11" s="97" t="s">
        <v>35</v>
      </c>
      <c r="G11" s="82" t="s">
        <v>36</v>
      </c>
      <c r="H11" s="83">
        <v>1410</v>
      </c>
      <c r="I11" s="76"/>
      <c r="J11" s="87" t="s">
        <v>37</v>
      </c>
      <c r="K11" s="82" t="s">
        <v>38</v>
      </c>
      <c r="L11" s="83">
        <v>1830</v>
      </c>
      <c r="M11" s="80"/>
      <c r="N11" s="93"/>
      <c r="O11" s="94"/>
      <c r="P11" s="95"/>
      <c r="Q11" s="96"/>
      <c r="R11" s="7"/>
      <c r="S11" s="7"/>
      <c r="T11" s="7"/>
      <c r="U11" s="7"/>
    </row>
    <row r="12" spans="1:25" s="62" customFormat="1" ht="14.25" customHeight="1" x14ac:dyDescent="0.15">
      <c r="A12" s="72"/>
      <c r="B12" s="84"/>
      <c r="C12" s="82" t="s">
        <v>39</v>
      </c>
      <c r="D12" s="85">
        <v>3770</v>
      </c>
      <c r="E12" s="76"/>
      <c r="F12" s="97"/>
      <c r="G12" s="82" t="s">
        <v>40</v>
      </c>
      <c r="H12" s="83">
        <v>750</v>
      </c>
      <c r="I12" s="76"/>
      <c r="J12" s="93"/>
      <c r="K12" s="94"/>
      <c r="L12" s="98"/>
      <c r="M12" s="96"/>
      <c r="N12" s="93"/>
      <c r="O12" s="94"/>
      <c r="P12" s="98"/>
      <c r="Q12" s="96"/>
      <c r="R12" s="7"/>
      <c r="S12" s="7"/>
      <c r="T12" s="7"/>
      <c r="U12" s="7"/>
    </row>
    <row r="13" spans="1:25" s="62" customFormat="1" ht="14.25" customHeight="1" x14ac:dyDescent="0.15">
      <c r="A13" s="72"/>
      <c r="B13" s="84"/>
      <c r="C13" s="82" t="s">
        <v>41</v>
      </c>
      <c r="D13" s="85">
        <v>2410</v>
      </c>
      <c r="E13" s="76"/>
      <c r="F13" s="86"/>
      <c r="G13" s="82" t="s">
        <v>42</v>
      </c>
      <c r="H13" s="83">
        <v>1300</v>
      </c>
      <c r="I13" s="76"/>
      <c r="J13" s="99"/>
      <c r="K13" s="100"/>
      <c r="L13" s="101"/>
      <c r="M13" s="102"/>
      <c r="N13" s="99"/>
      <c r="O13" s="100"/>
      <c r="P13" s="101"/>
      <c r="Q13" s="102"/>
      <c r="R13" s="7"/>
      <c r="S13" s="7"/>
      <c r="T13" s="7"/>
      <c r="U13" s="7"/>
    </row>
    <row r="14" spans="1:25" s="62" customFormat="1" ht="14.25" customHeight="1" x14ac:dyDescent="0.15">
      <c r="A14" s="72"/>
      <c r="B14" s="84"/>
      <c r="C14" s="82" t="s">
        <v>43</v>
      </c>
      <c r="D14" s="85">
        <v>2720</v>
      </c>
      <c r="E14" s="76"/>
      <c r="F14" s="97" t="s">
        <v>44</v>
      </c>
      <c r="G14" s="82" t="s">
        <v>45</v>
      </c>
      <c r="H14" s="83">
        <v>390</v>
      </c>
      <c r="I14" s="76"/>
      <c r="J14" s="103"/>
      <c r="K14" s="104" t="s">
        <v>46</v>
      </c>
      <c r="L14" s="105">
        <f>SUM(L8:L11)</f>
        <v>5710</v>
      </c>
      <c r="M14" s="106">
        <f>SUM(M8:M11)</f>
        <v>0</v>
      </c>
      <c r="N14" s="103"/>
      <c r="O14" s="104" t="s">
        <v>46</v>
      </c>
      <c r="P14" s="105">
        <f>SUM(P8)</f>
        <v>680</v>
      </c>
      <c r="Q14" s="106">
        <f>Q8</f>
        <v>0</v>
      </c>
      <c r="T14" s="7"/>
      <c r="U14" s="7"/>
      <c r="V14" s="7"/>
      <c r="W14" s="7"/>
      <c r="X14" s="7"/>
      <c r="Y14" s="7"/>
    </row>
    <row r="15" spans="1:25" s="62" customFormat="1" ht="14.25" customHeight="1" x14ac:dyDescent="0.15">
      <c r="A15" s="72"/>
      <c r="B15" s="84"/>
      <c r="C15" s="82" t="s">
        <v>47</v>
      </c>
      <c r="D15" s="85">
        <v>3650</v>
      </c>
      <c r="E15" s="76"/>
      <c r="F15" s="107"/>
      <c r="G15" s="94"/>
      <c r="H15" s="98"/>
      <c r="I15" s="96"/>
      <c r="N15" s="108" t="s">
        <v>48</v>
      </c>
      <c r="O15" s="109"/>
      <c r="P15" s="110">
        <f>SUM(D31,H31,L14,P14)</f>
        <v>81160</v>
      </c>
      <c r="Q15" s="111">
        <f>SUM(E31,I31,M14,Q14)</f>
        <v>0</v>
      </c>
      <c r="T15" s="7"/>
      <c r="U15" s="7"/>
      <c r="V15" s="7"/>
      <c r="W15" s="7"/>
      <c r="X15" s="7"/>
      <c r="Y15" s="7"/>
    </row>
    <row r="16" spans="1:25" s="62" customFormat="1" ht="14.25" customHeight="1" x14ac:dyDescent="0.15">
      <c r="A16" s="72"/>
      <c r="B16" s="84"/>
      <c r="C16" s="82" t="s">
        <v>49</v>
      </c>
      <c r="D16" s="85">
        <v>2920</v>
      </c>
      <c r="E16" s="76"/>
      <c r="F16" s="93"/>
      <c r="G16" s="94"/>
      <c r="H16" s="98"/>
      <c r="I16" s="96"/>
      <c r="J16" s="98"/>
      <c r="K16" s="70"/>
      <c r="L16" s="70"/>
      <c r="M16" s="70"/>
      <c r="N16" s="112"/>
      <c r="O16" s="113"/>
      <c r="P16" s="114"/>
      <c r="Q16" s="115"/>
      <c r="R16" s="6"/>
      <c r="S16" s="7"/>
      <c r="T16" s="7"/>
      <c r="U16" s="7"/>
      <c r="V16" s="7"/>
      <c r="W16" s="7"/>
      <c r="X16" s="7"/>
      <c r="Y16" s="7"/>
    </row>
    <row r="17" spans="1:26" s="62" customFormat="1" ht="14.25" customHeight="1" x14ac:dyDescent="0.15">
      <c r="A17" s="72"/>
      <c r="B17" s="84"/>
      <c r="C17" s="82" t="s">
        <v>50</v>
      </c>
      <c r="D17" s="85">
        <v>1490</v>
      </c>
      <c r="E17" s="76"/>
      <c r="F17" s="116"/>
      <c r="G17" s="117"/>
      <c r="H17" s="118"/>
      <c r="I17" s="96"/>
      <c r="J17" s="119"/>
      <c r="K17" s="119"/>
      <c r="L17" s="119"/>
      <c r="M17" s="119"/>
      <c r="T17" s="7"/>
      <c r="U17" s="7"/>
      <c r="V17" s="7"/>
      <c r="W17" s="7"/>
      <c r="X17" s="7"/>
      <c r="Y17" s="7"/>
    </row>
    <row r="18" spans="1:26" s="62" customFormat="1" ht="14.25" customHeight="1" x14ac:dyDescent="0.15">
      <c r="A18" s="72"/>
      <c r="B18" s="84"/>
      <c r="C18" s="82" t="s">
        <v>51</v>
      </c>
      <c r="D18" s="85">
        <v>1610</v>
      </c>
      <c r="E18" s="76"/>
      <c r="F18" s="120"/>
      <c r="G18" s="121"/>
      <c r="H18" s="122"/>
      <c r="I18" s="123"/>
      <c r="R18" s="6"/>
      <c r="S18" s="7"/>
      <c r="T18" s="7"/>
      <c r="U18" s="7"/>
      <c r="V18" s="7"/>
      <c r="W18" s="7"/>
      <c r="X18" s="7"/>
      <c r="Y18" s="7"/>
    </row>
    <row r="19" spans="1:26" s="62" customFormat="1" ht="14.25" customHeight="1" x14ac:dyDescent="0.15">
      <c r="A19" s="124" t="s">
        <v>52</v>
      </c>
      <c r="B19" s="84"/>
      <c r="C19" s="82" t="s">
        <v>53</v>
      </c>
      <c r="D19" s="85">
        <v>7050</v>
      </c>
      <c r="E19" s="76"/>
      <c r="F19" s="120"/>
      <c r="G19" s="125"/>
      <c r="H19" s="118"/>
      <c r="I19" s="126"/>
      <c r="R19" s="6"/>
      <c r="S19" s="7"/>
      <c r="T19" s="7"/>
      <c r="U19" s="7"/>
      <c r="V19" s="7"/>
      <c r="W19" s="7"/>
      <c r="X19" s="7"/>
      <c r="Y19" s="7"/>
      <c r="Z19" s="127"/>
    </row>
    <row r="20" spans="1:26" s="62" customFormat="1" ht="14.25" customHeight="1" x14ac:dyDescent="0.15">
      <c r="A20" s="72"/>
      <c r="B20" s="84"/>
      <c r="C20" s="82" t="s">
        <v>54</v>
      </c>
      <c r="D20" s="85">
        <v>3900</v>
      </c>
      <c r="E20" s="76"/>
      <c r="F20" s="120"/>
      <c r="G20" s="125"/>
      <c r="H20" s="118"/>
      <c r="I20" s="126"/>
      <c r="N20" s="128"/>
      <c r="O20" s="128"/>
      <c r="P20" s="128"/>
      <c r="Q20" s="128"/>
      <c r="R20" s="6"/>
      <c r="S20" s="7"/>
      <c r="T20" s="7"/>
      <c r="U20" s="7"/>
      <c r="V20" s="7"/>
      <c r="W20" s="7"/>
      <c r="X20" s="7"/>
      <c r="Y20" s="7"/>
    </row>
    <row r="21" spans="1:26" s="62" customFormat="1" ht="14.25" customHeight="1" x14ac:dyDescent="0.15">
      <c r="A21" s="72"/>
      <c r="B21" s="84"/>
      <c r="C21" s="82" t="s">
        <v>55</v>
      </c>
      <c r="D21" s="85">
        <v>2440</v>
      </c>
      <c r="E21" s="76"/>
      <c r="F21" s="120"/>
      <c r="G21" s="125"/>
      <c r="H21" s="129"/>
      <c r="I21" s="126"/>
      <c r="N21" s="128"/>
      <c r="O21" s="128"/>
      <c r="P21" s="128"/>
      <c r="Q21" s="128"/>
      <c r="R21" s="6"/>
      <c r="S21" s="7"/>
      <c r="T21" s="7"/>
      <c r="U21" s="7"/>
      <c r="V21" s="7"/>
      <c r="W21" s="7"/>
      <c r="X21" s="7"/>
      <c r="Y21" s="7"/>
    </row>
    <row r="22" spans="1:26" s="62" customFormat="1" ht="14.25" customHeight="1" x14ac:dyDescent="0.15">
      <c r="A22" s="72"/>
      <c r="B22" s="84"/>
      <c r="C22" s="82" t="s">
        <v>56</v>
      </c>
      <c r="D22" s="85">
        <v>2190</v>
      </c>
      <c r="E22" s="76"/>
      <c r="F22" s="120"/>
      <c r="G22" s="125"/>
      <c r="H22" s="118"/>
      <c r="I22" s="126"/>
      <c r="J22" s="130" t="s">
        <v>57</v>
      </c>
      <c r="K22" s="131"/>
      <c r="L22" s="131"/>
      <c r="M22" s="131"/>
      <c r="N22" s="131"/>
      <c r="O22" s="131"/>
      <c r="P22" s="131"/>
      <c r="Q22" s="131"/>
      <c r="T22" s="70"/>
      <c r="U22" s="71"/>
      <c r="V22" s="70"/>
      <c r="W22" s="71"/>
      <c r="X22" s="70"/>
      <c r="Y22" s="71"/>
    </row>
    <row r="23" spans="1:26" s="62" customFormat="1" ht="14.25" customHeight="1" x14ac:dyDescent="0.15">
      <c r="A23" s="72"/>
      <c r="B23" s="84"/>
      <c r="C23" s="82" t="s">
        <v>58</v>
      </c>
      <c r="D23" s="85">
        <v>2460</v>
      </c>
      <c r="E23" s="76"/>
      <c r="F23" s="120"/>
      <c r="G23" s="125"/>
      <c r="H23" s="118"/>
      <c r="I23" s="126"/>
      <c r="J23" s="130"/>
      <c r="K23" s="131"/>
      <c r="L23" s="131"/>
      <c r="M23" s="131"/>
      <c r="N23" s="131"/>
      <c r="O23" s="131"/>
      <c r="P23" s="131"/>
      <c r="Q23" s="131"/>
      <c r="T23" s="6"/>
      <c r="U23" s="31"/>
      <c r="V23" s="7"/>
      <c r="W23" s="7"/>
      <c r="X23" s="7"/>
      <c r="Y23" s="7"/>
    </row>
    <row r="24" spans="1:26" s="62" customFormat="1" ht="14.25" customHeight="1" x14ac:dyDescent="0.15">
      <c r="A24" s="72"/>
      <c r="B24" s="84"/>
      <c r="C24" s="82" t="s">
        <v>59</v>
      </c>
      <c r="D24" s="85">
        <v>1990</v>
      </c>
      <c r="E24" s="76"/>
      <c r="F24" s="120"/>
      <c r="G24" s="125"/>
      <c r="H24" s="118"/>
      <c r="I24" s="126"/>
      <c r="J24" s="130"/>
      <c r="K24" s="131"/>
      <c r="L24" s="131"/>
      <c r="M24" s="131"/>
      <c r="N24" s="131"/>
      <c r="O24" s="131"/>
      <c r="P24" s="131"/>
      <c r="Q24" s="131"/>
      <c r="T24" s="7"/>
      <c r="U24" s="7"/>
      <c r="V24" s="7"/>
      <c r="W24" s="7"/>
      <c r="X24" s="7"/>
      <c r="Y24" s="7"/>
    </row>
    <row r="25" spans="1:26" s="62" customFormat="1" ht="14.25" customHeight="1" x14ac:dyDescent="0.15">
      <c r="A25" s="72"/>
      <c r="B25" s="84"/>
      <c r="C25" s="82" t="s">
        <v>60</v>
      </c>
      <c r="D25" s="85">
        <v>3260</v>
      </c>
      <c r="E25" s="76"/>
      <c r="F25" s="120"/>
      <c r="G25" s="125"/>
      <c r="H25" s="118"/>
      <c r="I25" s="126"/>
      <c r="J25" s="132"/>
      <c r="K25" s="132" t="s">
        <v>61</v>
      </c>
      <c r="L25" s="133"/>
      <c r="M25" s="133"/>
      <c r="N25" s="132"/>
      <c r="O25" s="132"/>
      <c r="R25" s="6"/>
      <c r="S25" s="31"/>
      <c r="T25" s="7"/>
      <c r="U25" s="7"/>
      <c r="V25" s="7"/>
      <c r="W25" s="7"/>
      <c r="X25" s="7"/>
      <c r="Y25" s="7"/>
    </row>
    <row r="26" spans="1:26" s="62" customFormat="1" ht="14.25" customHeight="1" x14ac:dyDescent="0.15">
      <c r="A26" s="72"/>
      <c r="B26" s="84"/>
      <c r="C26" s="82" t="s">
        <v>62</v>
      </c>
      <c r="D26" s="85">
        <v>2720</v>
      </c>
      <c r="E26" s="76"/>
      <c r="F26" s="120"/>
      <c r="G26" s="125">
        <v>0</v>
      </c>
      <c r="H26" s="118"/>
      <c r="I26" s="126"/>
      <c r="J26" s="132"/>
      <c r="K26" s="132" t="s">
        <v>63</v>
      </c>
      <c r="L26" s="133"/>
      <c r="M26" s="133"/>
      <c r="N26" s="134"/>
      <c r="P26" s="8"/>
      <c r="Q26" s="8"/>
    </row>
    <row r="27" spans="1:26" s="62" customFormat="1" ht="14.25" customHeight="1" x14ac:dyDescent="0.15">
      <c r="A27" s="72"/>
      <c r="B27" s="84"/>
      <c r="C27" s="82" t="s">
        <v>64</v>
      </c>
      <c r="D27" s="85">
        <v>3430</v>
      </c>
      <c r="E27" s="76"/>
      <c r="F27" s="120"/>
      <c r="G27" s="125"/>
      <c r="H27" s="118"/>
      <c r="I27" s="126"/>
      <c r="J27" s="132"/>
      <c r="K27" s="132" t="s">
        <v>65</v>
      </c>
      <c r="L27" s="132"/>
      <c r="M27" s="132"/>
      <c r="N27" s="134"/>
      <c r="P27" s="8"/>
      <c r="Q27" s="8"/>
    </row>
    <row r="28" spans="1:26" s="62" customFormat="1" ht="14.25" customHeight="1" x14ac:dyDescent="0.15">
      <c r="A28" s="72"/>
      <c r="B28" s="135" t="s">
        <v>66</v>
      </c>
      <c r="C28" s="82" t="s">
        <v>67</v>
      </c>
      <c r="D28" s="85">
        <v>3500</v>
      </c>
      <c r="E28" s="76"/>
      <c r="F28" s="120"/>
      <c r="G28" s="125"/>
      <c r="H28" s="118"/>
      <c r="I28" s="126"/>
      <c r="J28" s="132"/>
      <c r="K28" s="132" t="s">
        <v>68</v>
      </c>
      <c r="L28" s="133"/>
      <c r="M28" s="133"/>
      <c r="N28" s="136"/>
      <c r="O28" s="136"/>
      <c r="P28" s="8"/>
      <c r="Q28" s="8"/>
    </row>
    <row r="29" spans="1:26" s="62" customFormat="1" ht="14.25" customHeight="1" x14ac:dyDescent="0.15">
      <c r="A29" s="137" t="s">
        <v>69</v>
      </c>
      <c r="B29" s="84"/>
      <c r="C29" s="82" t="s">
        <v>70</v>
      </c>
      <c r="D29" s="138">
        <v>2090</v>
      </c>
      <c r="E29" s="76"/>
      <c r="F29" s="107"/>
      <c r="G29" s="94"/>
      <c r="H29" s="139"/>
      <c r="I29" s="96"/>
      <c r="J29" s="132"/>
      <c r="K29" s="132" t="s">
        <v>71</v>
      </c>
      <c r="L29" s="133"/>
      <c r="M29" s="133"/>
      <c r="N29"/>
      <c r="O29"/>
      <c r="P29" s="8"/>
      <c r="Q29" s="8"/>
    </row>
    <row r="30" spans="1:26" s="62" customFormat="1" ht="14.25" customHeight="1" x14ac:dyDescent="0.15">
      <c r="A30" s="137" t="s">
        <v>72</v>
      </c>
      <c r="B30" s="135"/>
      <c r="C30" s="82" t="s">
        <v>73</v>
      </c>
      <c r="D30" s="138">
        <v>1590</v>
      </c>
      <c r="E30" s="76"/>
      <c r="F30" s="140"/>
      <c r="G30" s="141"/>
      <c r="H30" s="101"/>
      <c r="I30" s="102"/>
      <c r="J30" s="132"/>
      <c r="K30" s="132" t="s">
        <v>74</v>
      </c>
      <c r="L30" s="94"/>
      <c r="M30" s="142"/>
      <c r="N30" s="8"/>
      <c r="O30" s="8"/>
      <c r="P30" s="8"/>
      <c r="Q30" s="8"/>
    </row>
    <row r="31" spans="1:26" s="62" customFormat="1" ht="14.25" customHeight="1" x14ac:dyDescent="0.15">
      <c r="A31" s="143"/>
      <c r="B31" s="144"/>
      <c r="C31" s="104" t="s">
        <v>46</v>
      </c>
      <c r="D31" s="145">
        <f>SUM(D8:D30)</f>
        <v>66890</v>
      </c>
      <c r="E31" s="146">
        <f>SUM(E8:E30)</f>
        <v>0</v>
      </c>
      <c r="F31" s="103"/>
      <c r="G31" s="104" t="s">
        <v>46</v>
      </c>
      <c r="H31" s="105">
        <f>SUM(H8:H14)</f>
        <v>7880</v>
      </c>
      <c r="I31" s="147">
        <f>SUM(I8:I14)</f>
        <v>0</v>
      </c>
      <c r="J31" s="132"/>
      <c r="N31" s="8"/>
      <c r="O31" s="8"/>
      <c r="P31" s="8"/>
      <c r="Q31" s="8"/>
    </row>
    <row r="32" spans="1:26" ht="15" customHeight="1" x14ac:dyDescent="0.15">
      <c r="A32" s="148" t="s">
        <v>75</v>
      </c>
      <c r="B32" s="149"/>
      <c r="C32" s="70"/>
      <c r="D32" s="70"/>
      <c r="E32" s="70"/>
      <c r="F32" s="70"/>
      <c r="G32" s="70"/>
      <c r="H32" s="70"/>
      <c r="I32" s="70"/>
      <c r="J32" s="70"/>
      <c r="K32" s="62"/>
      <c r="L32" s="62"/>
      <c r="M32" s="62"/>
    </row>
    <row r="33" spans="1:9" ht="10.5" customHeight="1" x14ac:dyDescent="0.15">
      <c r="A33" s="150"/>
      <c r="B33" s="150"/>
    </row>
    <row r="34" spans="1:9" x14ac:dyDescent="0.15">
      <c r="I34" s="132"/>
    </row>
    <row r="35" spans="1:9" x14ac:dyDescent="0.15">
      <c r="I35" s="132"/>
    </row>
    <row r="36" spans="1:9" x14ac:dyDescent="0.15">
      <c r="I36" s="132"/>
    </row>
    <row r="37" spans="1:9" x14ac:dyDescent="0.15">
      <c r="I37" s="132"/>
    </row>
    <row r="38" spans="1:9" x14ac:dyDescent="0.15">
      <c r="I38" s="132"/>
    </row>
    <row r="39" spans="1:9" x14ac:dyDescent="0.15">
      <c r="I39" s="132"/>
    </row>
    <row r="40" spans="1:9" x14ac:dyDescent="0.15">
      <c r="I40" s="132"/>
    </row>
  </sheetData>
  <mergeCells count="33">
    <mergeCell ref="N15:O16"/>
    <mergeCell ref="P15:P16"/>
    <mergeCell ref="Q15:Q16"/>
    <mergeCell ref="J22:Q24"/>
    <mergeCell ref="A6:A7"/>
    <mergeCell ref="B6:E6"/>
    <mergeCell ref="F6:I6"/>
    <mergeCell ref="J6:M6"/>
    <mergeCell ref="N6:Q6"/>
    <mergeCell ref="B7:C7"/>
    <mergeCell ref="F7:G7"/>
    <mergeCell ref="J7:K7"/>
    <mergeCell ref="N7:O7"/>
    <mergeCell ref="B5:D5"/>
    <mergeCell ref="F5:I5"/>
    <mergeCell ref="J5:K5"/>
    <mergeCell ref="L5:M5"/>
    <mergeCell ref="N5:O5"/>
    <mergeCell ref="P5:Q5"/>
    <mergeCell ref="B3:F3"/>
    <mergeCell ref="H3:I3"/>
    <mergeCell ref="J3:M4"/>
    <mergeCell ref="N3:O3"/>
    <mergeCell ref="P3:Q3"/>
    <mergeCell ref="B4:I4"/>
    <mergeCell ref="N4:O4"/>
    <mergeCell ref="P4:Q4"/>
    <mergeCell ref="O1:Q1"/>
    <mergeCell ref="B2:F2"/>
    <mergeCell ref="H2:I2"/>
    <mergeCell ref="J2:M2"/>
    <mergeCell ref="N2:O2"/>
    <mergeCell ref="P2:Q2"/>
  </mergeCells>
  <phoneticPr fontId="2"/>
  <dataValidations count="1">
    <dataValidation type="decimal" allowBlank="1" showErrorMessage="1" errorTitle="ｴﾗｰ" error="販売店持ち部数内の枚数を入力してください。" sqref="M8:M12 I29 I8:I16 E8:E30 Q8:Q12" xr:uid="{46B1F3FB-2E89-4959-8436-2FECD8ECFA4F}">
      <formula1>0</formula1>
      <formula2>D8</formula2>
    </dataValidation>
  </dataValidations>
  <printOptions horizontalCentered="1"/>
  <pageMargins left="0.23622047244094491" right="0.23622047244094491" top="0.98425196850393704" bottom="0.47244094488188981" header="0.98425196850393704" footer="0.31496062992125984"/>
  <pageSetup paperSize="9" scale="91" orientation="landscape" r:id="rId1"/>
  <headerFooter alignWithMargins="0">
    <oddHeader>&amp;C新聞折込広告部数表・申込書</oddHeader>
    <oddFooter>&amp;C（５）&amp;R&amp;8株式会社さきがけ折込センター
TEL018-889-8230
FAX018-829-1600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92414-7ACD-4048-9A46-80932B930E13}">
  <dimension ref="A1:S63"/>
  <sheetViews>
    <sheetView showGridLines="0" showZeros="0" view="pageBreakPreview" zoomScale="94" zoomScaleNormal="100" zoomScaleSheetLayoutView="94" workbookViewId="0">
      <selection activeCell="C2" sqref="C2:H2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.125" style="151" customWidth="1"/>
    <col min="4" max="4" width="3.125" style="151" customWidth="1"/>
    <col min="5" max="5" width="12.75" style="151" customWidth="1"/>
    <col min="6" max="6" width="8.625" style="151" customWidth="1"/>
    <col min="7" max="7" width="10.625" style="151" customWidth="1"/>
    <col min="8" max="8" width="3.125" style="151" customWidth="1"/>
    <col min="9" max="9" width="12.75" style="151" customWidth="1"/>
    <col min="10" max="10" width="8.625" style="151" customWidth="1"/>
    <col min="11" max="11" width="10.625" style="151" customWidth="1"/>
    <col min="12" max="12" width="3.125" style="151" customWidth="1"/>
    <col min="13" max="13" width="12.75" style="151" customWidth="1"/>
    <col min="14" max="14" width="8.625" style="151" customWidth="1"/>
    <col min="15" max="15" width="10.625" style="151" customWidth="1"/>
    <col min="16" max="16" width="3.125" style="151" customWidth="1"/>
    <col min="17" max="17" width="12.7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1" t="s">
        <v>76</v>
      </c>
      <c r="B1" s="1"/>
      <c r="C1" s="1"/>
      <c r="D1" s="1"/>
      <c r="G1" s="152"/>
      <c r="H1" s="152"/>
      <c r="I1" s="152"/>
      <c r="J1" s="152"/>
      <c r="K1" s="152"/>
      <c r="L1" s="152"/>
      <c r="M1" s="152"/>
      <c r="N1" s="152"/>
      <c r="O1" s="152"/>
      <c r="P1" s="153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0">
        <f>秋田市!H2</f>
        <v>0</v>
      </c>
      <c r="K2" s="12"/>
      <c r="L2" s="13" t="s">
        <v>4</v>
      </c>
      <c r="M2" s="156"/>
      <c r="N2" s="156"/>
      <c r="O2" s="157"/>
      <c r="P2" s="16" t="s">
        <v>5</v>
      </c>
      <c r="Q2" s="17"/>
      <c r="R2" s="19">
        <f>S32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21">
        <f>秋田市!H3</f>
        <v>0</v>
      </c>
      <c r="K3" s="23"/>
      <c r="L3" s="160">
        <f>秋田市!J3</f>
        <v>0</v>
      </c>
      <c r="M3" s="161"/>
      <c r="N3" s="161"/>
      <c r="O3" s="162"/>
      <c r="P3" s="27" t="s">
        <v>7</v>
      </c>
      <c r="Q3" s="163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169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46" t="s">
        <v>12</v>
      </c>
      <c r="M5" s="174"/>
      <c r="N5" s="175">
        <f>秋田市!L5</f>
        <v>0</v>
      </c>
      <c r="O5" s="49"/>
      <c r="P5" s="50" t="s">
        <v>13</v>
      </c>
      <c r="Q5" s="47"/>
      <c r="R5" s="176"/>
      <c r="S5" s="53"/>
    </row>
    <row r="6" spans="1:19" ht="14.25" customHeight="1" x14ac:dyDescent="0.15">
      <c r="A6" s="177" t="s">
        <v>77</v>
      </c>
      <c r="B6" s="178"/>
      <c r="C6" s="179" t="s">
        <v>78</v>
      </c>
      <c r="D6" s="180" t="s">
        <v>79</v>
      </c>
      <c r="E6" s="60"/>
      <c r="F6" s="60"/>
      <c r="G6" s="61"/>
      <c r="H6" s="180" t="s">
        <v>16</v>
      </c>
      <c r="I6" s="60"/>
      <c r="J6" s="60"/>
      <c r="K6" s="61"/>
      <c r="L6" s="180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ht="14.25" customHeight="1" x14ac:dyDescent="0.15">
      <c r="A7" s="181"/>
      <c r="B7" s="182"/>
      <c r="C7" s="183"/>
      <c r="D7" s="184" t="s">
        <v>80</v>
      </c>
      <c r="E7" s="185"/>
      <c r="F7" s="66" t="s">
        <v>20</v>
      </c>
      <c r="G7" s="186" t="s">
        <v>21</v>
      </c>
      <c r="H7" s="184" t="s">
        <v>19</v>
      </c>
      <c r="I7" s="185"/>
      <c r="J7" s="66" t="s">
        <v>20</v>
      </c>
      <c r="K7" s="186" t="s">
        <v>21</v>
      </c>
      <c r="L7" s="184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ht="14.25" customHeight="1" x14ac:dyDescent="0.15">
      <c r="A8" s="187" t="s">
        <v>81</v>
      </c>
      <c r="B8" s="188"/>
      <c r="C8" s="189" t="s">
        <v>82</v>
      </c>
      <c r="D8" s="190"/>
      <c r="E8" s="191" t="s">
        <v>83</v>
      </c>
      <c r="F8" s="192">
        <v>2860</v>
      </c>
      <c r="G8" s="80"/>
      <c r="H8" s="193"/>
      <c r="I8" s="194"/>
      <c r="J8" s="195"/>
      <c r="K8" s="195"/>
      <c r="L8" s="196"/>
      <c r="M8" s="197"/>
      <c r="N8" s="198"/>
      <c r="O8" s="199"/>
      <c r="P8" s="200"/>
      <c r="Q8" s="201"/>
      <c r="R8" s="202"/>
      <c r="S8" s="203"/>
    </row>
    <row r="9" spans="1:19" ht="16.5" customHeight="1" x14ac:dyDescent="0.15">
      <c r="A9" s="204"/>
      <c r="B9" s="205"/>
      <c r="C9" s="206" t="s">
        <v>84</v>
      </c>
      <c r="D9" s="207" t="s">
        <v>66</v>
      </c>
      <c r="E9" s="208" t="s">
        <v>85</v>
      </c>
      <c r="F9" s="209">
        <v>2530</v>
      </c>
      <c r="G9" s="80"/>
      <c r="H9" s="210"/>
      <c r="I9" s="125"/>
      <c r="J9" s="118"/>
      <c r="K9" s="118"/>
      <c r="L9" s="211" t="s">
        <v>86</v>
      </c>
      <c r="M9" s="212" t="s">
        <v>87</v>
      </c>
      <c r="N9" s="213">
        <v>120</v>
      </c>
      <c r="O9" s="214"/>
      <c r="P9" s="120"/>
      <c r="Q9" s="202"/>
      <c r="R9" s="202"/>
      <c r="S9" s="203"/>
    </row>
    <row r="10" spans="1:19" ht="14.25" customHeight="1" x14ac:dyDescent="0.15">
      <c r="A10" s="215" t="s">
        <v>88</v>
      </c>
      <c r="B10" s="216">
        <f>SUM(F10,J10,R10,N10)</f>
        <v>5510</v>
      </c>
      <c r="C10" s="217">
        <f>SUM(G10,K10,O10,S10)</f>
        <v>0</v>
      </c>
      <c r="D10" s="218"/>
      <c r="E10" s="104" t="s">
        <v>89</v>
      </c>
      <c r="F10" s="219">
        <f>SUM(F8:F9)</f>
        <v>5390</v>
      </c>
      <c r="G10" s="147">
        <f>SUM(G8:G9)</f>
        <v>0</v>
      </c>
      <c r="H10" s="220"/>
      <c r="I10" s="221"/>
      <c r="J10" s="222"/>
      <c r="K10" s="223"/>
      <c r="L10" s="224"/>
      <c r="M10" s="104" t="s">
        <v>89</v>
      </c>
      <c r="N10" s="225">
        <f>SUM(N8:N9)</f>
        <v>120</v>
      </c>
      <c r="O10" s="226">
        <f>SUM(O9)</f>
        <v>0</v>
      </c>
      <c r="P10" s="103"/>
      <c r="Q10" s="227"/>
      <c r="R10" s="227"/>
      <c r="S10" s="228"/>
    </row>
    <row r="11" spans="1:19" ht="14.25" customHeight="1" x14ac:dyDescent="0.15">
      <c r="A11" s="187" t="s">
        <v>90</v>
      </c>
      <c r="B11" s="188"/>
      <c r="C11" s="229"/>
      <c r="D11" s="230" t="s">
        <v>91</v>
      </c>
      <c r="E11" s="191" t="s">
        <v>92</v>
      </c>
      <c r="F11" s="192">
        <v>1450</v>
      </c>
      <c r="G11" s="80"/>
      <c r="H11" s="231" t="s">
        <v>93</v>
      </c>
      <c r="I11" s="191" t="s">
        <v>94</v>
      </c>
      <c r="J11" s="192">
        <v>570</v>
      </c>
      <c r="K11" s="80"/>
      <c r="L11" s="232"/>
      <c r="M11" s="194"/>
      <c r="N11" s="195"/>
      <c r="O11" s="233"/>
      <c r="P11" s="234"/>
      <c r="Q11" s="235"/>
      <c r="R11" s="236"/>
      <c r="S11" s="237"/>
    </row>
    <row r="12" spans="1:19" ht="14.25" customHeight="1" x14ac:dyDescent="0.15">
      <c r="A12" s="204"/>
      <c r="B12" s="205"/>
      <c r="C12" s="238"/>
      <c r="D12" s="239" t="s">
        <v>95</v>
      </c>
      <c r="E12" s="208" t="s">
        <v>96</v>
      </c>
      <c r="F12" s="209">
        <v>1250</v>
      </c>
      <c r="G12" s="80"/>
      <c r="H12" s="240"/>
      <c r="I12" s="208" t="s">
        <v>97</v>
      </c>
      <c r="J12" s="209">
        <v>90</v>
      </c>
      <c r="K12" s="80"/>
      <c r="L12" s="241"/>
      <c r="M12" s="125"/>
      <c r="N12" s="242"/>
      <c r="O12" s="96"/>
      <c r="P12" s="200"/>
      <c r="Q12" s="202"/>
      <c r="R12" s="202"/>
      <c r="S12" s="203"/>
    </row>
    <row r="13" spans="1:19" ht="14.25" customHeight="1" x14ac:dyDescent="0.15">
      <c r="A13" s="204"/>
      <c r="B13" s="205"/>
      <c r="C13" s="238"/>
      <c r="D13" s="243"/>
      <c r="E13" s="208" t="s">
        <v>98</v>
      </c>
      <c r="F13" s="209">
        <v>880</v>
      </c>
      <c r="G13" s="80"/>
      <c r="H13" s="244"/>
      <c r="I13" s="245"/>
      <c r="J13" s="246"/>
      <c r="K13" s="246"/>
      <c r="L13" s="241"/>
      <c r="M13" s="125"/>
      <c r="N13" s="118"/>
      <c r="O13" s="247"/>
      <c r="P13" s="120"/>
      <c r="Q13" s="202"/>
      <c r="R13" s="202"/>
      <c r="S13" s="203"/>
    </row>
    <row r="14" spans="1:19" ht="14.25" customHeight="1" x14ac:dyDescent="0.15">
      <c r="A14" s="204"/>
      <c r="B14" s="205"/>
      <c r="C14" s="238"/>
      <c r="D14" s="243" t="s">
        <v>28</v>
      </c>
      <c r="E14" s="248" t="s">
        <v>99</v>
      </c>
      <c r="F14" s="209">
        <v>1940</v>
      </c>
      <c r="G14" s="80"/>
      <c r="H14" s="249"/>
      <c r="I14" s="125"/>
      <c r="J14" s="118"/>
      <c r="K14" s="118"/>
      <c r="L14" s="241"/>
      <c r="M14" s="125"/>
      <c r="N14" s="118"/>
      <c r="O14" s="247"/>
      <c r="P14" s="120"/>
      <c r="Q14" s="202"/>
      <c r="R14" s="202"/>
      <c r="S14" s="203"/>
    </row>
    <row r="15" spans="1:19" ht="14.25" customHeight="1" x14ac:dyDescent="0.15">
      <c r="A15" s="204"/>
      <c r="B15" s="205"/>
      <c r="C15" s="250"/>
      <c r="D15" s="243"/>
      <c r="E15" s="208" t="s">
        <v>100</v>
      </c>
      <c r="F15" s="209">
        <v>1850</v>
      </c>
      <c r="G15" s="80"/>
      <c r="H15" s="251"/>
      <c r="I15" s="141"/>
      <c r="J15" s="101"/>
      <c r="K15" s="101"/>
      <c r="L15" s="241"/>
      <c r="M15" s="125"/>
      <c r="N15" s="118"/>
      <c r="O15" s="247"/>
      <c r="P15" s="120"/>
      <c r="Q15" s="202"/>
      <c r="R15" s="202"/>
      <c r="S15" s="203"/>
    </row>
    <row r="16" spans="1:19" ht="14.25" customHeight="1" x14ac:dyDescent="0.15">
      <c r="A16" s="215" t="s">
        <v>88</v>
      </c>
      <c r="B16" s="216">
        <f>SUM(F16,J16,R16,N16)</f>
        <v>8030</v>
      </c>
      <c r="C16" s="217">
        <f>SUM(G16,K16,O16,S16)</f>
        <v>0</v>
      </c>
      <c r="D16" s="218"/>
      <c r="E16" s="104" t="s">
        <v>89</v>
      </c>
      <c r="F16" s="252">
        <f>SUM(F11:F15)</f>
        <v>7370</v>
      </c>
      <c r="G16" s="106">
        <f>SUM(G11:G15)</f>
        <v>0</v>
      </c>
      <c r="H16" s="253"/>
      <c r="I16" s="104" t="s">
        <v>89</v>
      </c>
      <c r="J16" s="254">
        <f>SUM(J11:J15)</f>
        <v>660</v>
      </c>
      <c r="K16" s="255">
        <f>SUM(K11:K12)</f>
        <v>0</v>
      </c>
      <c r="L16" s="224"/>
      <c r="M16" s="256"/>
      <c r="N16" s="222">
        <f>SUM(N11:N15)</f>
        <v>0</v>
      </c>
      <c r="O16" s="226">
        <f>SUM(O11:O15)</f>
        <v>0</v>
      </c>
      <c r="P16" s="103"/>
      <c r="Q16" s="227"/>
      <c r="R16" s="227"/>
      <c r="S16" s="228"/>
    </row>
    <row r="17" spans="1:19" ht="14.25" customHeight="1" x14ac:dyDescent="0.15">
      <c r="A17" s="187" t="s">
        <v>101</v>
      </c>
      <c r="B17" s="188"/>
      <c r="C17" s="257" t="s">
        <v>102</v>
      </c>
      <c r="D17" s="230"/>
      <c r="E17" s="258" t="s">
        <v>103</v>
      </c>
      <c r="F17" s="192">
        <v>1160</v>
      </c>
      <c r="G17" s="80"/>
      <c r="H17" s="259"/>
      <c r="I17" s="194"/>
      <c r="J17" s="260"/>
      <c r="K17" s="260"/>
      <c r="L17" s="261"/>
      <c r="M17" s="262" t="s">
        <v>104</v>
      </c>
      <c r="N17" s="263"/>
      <c r="O17" s="264"/>
      <c r="P17" s="236"/>
      <c r="Q17" s="236"/>
      <c r="R17" s="236"/>
      <c r="S17" s="237"/>
    </row>
    <row r="18" spans="1:19" ht="14.25" customHeight="1" x14ac:dyDescent="0.15">
      <c r="A18" s="204"/>
      <c r="B18" s="205"/>
      <c r="C18" s="265" t="s">
        <v>105</v>
      </c>
      <c r="D18" s="243" t="s">
        <v>32</v>
      </c>
      <c r="E18" s="208" t="s">
        <v>106</v>
      </c>
      <c r="F18" s="209">
        <v>2100</v>
      </c>
      <c r="G18" s="80"/>
      <c r="H18" s="249"/>
      <c r="I18" s="125"/>
      <c r="J18" s="266"/>
      <c r="K18" s="266"/>
      <c r="L18" s="267"/>
      <c r="M18" s="202"/>
      <c r="N18" s="202"/>
      <c r="O18" s="203"/>
      <c r="P18" s="268"/>
      <c r="Q18" s="202"/>
      <c r="R18" s="202"/>
      <c r="S18" s="203"/>
    </row>
    <row r="19" spans="1:19" ht="14.25" customHeight="1" x14ac:dyDescent="0.15">
      <c r="A19" s="204"/>
      <c r="B19" s="205"/>
      <c r="C19" s="265" t="s">
        <v>107</v>
      </c>
      <c r="D19" s="243"/>
      <c r="E19" s="208" t="s">
        <v>108</v>
      </c>
      <c r="F19" s="209">
        <v>1870</v>
      </c>
      <c r="G19" s="80"/>
      <c r="H19" s="251"/>
      <c r="I19" s="141"/>
      <c r="J19" s="269"/>
      <c r="K19" s="270"/>
      <c r="L19" s="271"/>
      <c r="M19" s="272"/>
      <c r="N19" s="272"/>
      <c r="O19" s="273"/>
      <c r="P19" s="274"/>
      <c r="Q19" s="272"/>
      <c r="R19" s="272"/>
      <c r="S19" s="273"/>
    </row>
    <row r="20" spans="1:19" ht="14.25" customHeight="1" x14ac:dyDescent="0.15">
      <c r="A20" s="204"/>
      <c r="B20" s="205"/>
      <c r="C20" s="275" t="s">
        <v>109</v>
      </c>
      <c r="D20" s="276"/>
      <c r="E20" s="277" t="s">
        <v>110</v>
      </c>
      <c r="F20" s="277"/>
      <c r="G20" s="278"/>
      <c r="H20" s="279"/>
      <c r="I20" s="277" t="s">
        <v>110</v>
      </c>
      <c r="J20" s="277"/>
      <c r="K20" s="280"/>
      <c r="L20" s="281"/>
      <c r="M20" s="277" t="s">
        <v>110</v>
      </c>
      <c r="N20" s="277"/>
      <c r="O20" s="278"/>
      <c r="P20" s="282"/>
      <c r="Q20" s="277" t="s">
        <v>110</v>
      </c>
      <c r="R20" s="277"/>
      <c r="S20" s="278"/>
    </row>
    <row r="21" spans="1:19" ht="14.25" customHeight="1" x14ac:dyDescent="0.15">
      <c r="A21" s="215" t="s">
        <v>88</v>
      </c>
      <c r="B21" s="216">
        <f>SUM(F21,J21,R21,N21)</f>
        <v>5130</v>
      </c>
      <c r="C21" s="217">
        <f>SUM(G21,K21,O21,S21)</f>
        <v>0</v>
      </c>
      <c r="D21" s="218"/>
      <c r="E21" s="104" t="s">
        <v>89</v>
      </c>
      <c r="F21" s="283">
        <f>SUM(F17:F19)</f>
        <v>5130</v>
      </c>
      <c r="G21" s="284">
        <f>SUM(G17:G19)</f>
        <v>0</v>
      </c>
      <c r="H21" s="285"/>
      <c r="I21" s="221"/>
      <c r="J21" s="221"/>
      <c r="K21" s="286"/>
      <c r="L21" s="287"/>
      <c r="M21" s="221"/>
      <c r="N21" s="221"/>
      <c r="O21" s="286"/>
      <c r="P21" s="288"/>
      <c r="Q21" s="221"/>
      <c r="R21" s="221"/>
      <c r="S21" s="286"/>
    </row>
    <row r="22" spans="1:19" ht="14.25" customHeight="1" x14ac:dyDescent="0.15">
      <c r="A22" s="187" t="s">
        <v>111</v>
      </c>
      <c r="B22" s="188"/>
      <c r="C22" s="289"/>
      <c r="D22" s="230"/>
      <c r="E22" s="191" t="s">
        <v>112</v>
      </c>
      <c r="F22" s="192">
        <v>2880</v>
      </c>
      <c r="G22" s="80"/>
      <c r="H22" s="290"/>
      <c r="I22" s="291"/>
      <c r="J22" s="292"/>
      <c r="K22" s="233"/>
      <c r="L22" s="293"/>
      <c r="M22" s="191" t="s">
        <v>113</v>
      </c>
      <c r="N22" s="192">
        <v>920</v>
      </c>
      <c r="O22" s="80"/>
      <c r="P22" s="294"/>
      <c r="Q22" s="191" t="s">
        <v>114</v>
      </c>
      <c r="R22" s="192">
        <v>520</v>
      </c>
      <c r="S22" s="80"/>
    </row>
    <row r="23" spans="1:19" ht="14.25" customHeight="1" x14ac:dyDescent="0.15">
      <c r="A23" s="204"/>
      <c r="B23" s="205"/>
      <c r="C23" s="295"/>
      <c r="D23" s="243"/>
      <c r="E23" s="208" t="s">
        <v>115</v>
      </c>
      <c r="F23" s="209">
        <v>1670</v>
      </c>
      <c r="G23" s="80"/>
      <c r="H23" s="296"/>
      <c r="I23" s="1"/>
      <c r="J23" s="139"/>
      <c r="K23" s="96"/>
      <c r="L23" s="297"/>
      <c r="M23" s="245"/>
      <c r="N23" s="246"/>
      <c r="O23" s="298"/>
      <c r="P23" s="299"/>
      <c r="Q23" s="245"/>
      <c r="R23" s="246"/>
      <c r="S23" s="300"/>
    </row>
    <row r="24" spans="1:19" ht="14.25" customHeight="1" x14ac:dyDescent="0.15">
      <c r="A24" s="204"/>
      <c r="B24" s="205"/>
      <c r="C24" s="301" t="s">
        <v>116</v>
      </c>
      <c r="D24" s="243"/>
      <c r="E24" s="208" t="s">
        <v>117</v>
      </c>
      <c r="F24" s="209">
        <v>1680</v>
      </c>
      <c r="G24" s="80"/>
      <c r="H24" s="302"/>
      <c r="I24" s="125"/>
      <c r="J24" s="118"/>
      <c r="K24" s="303"/>
      <c r="L24" s="304"/>
      <c r="M24" s="208" t="s">
        <v>118</v>
      </c>
      <c r="N24" s="209">
        <v>60</v>
      </c>
      <c r="O24" s="80"/>
      <c r="P24" s="268"/>
      <c r="Q24" s="125"/>
      <c r="R24" s="305"/>
      <c r="S24" s="203"/>
    </row>
    <row r="25" spans="1:19" ht="14.25" customHeight="1" x14ac:dyDescent="0.15">
      <c r="A25" s="215" t="s">
        <v>88</v>
      </c>
      <c r="B25" s="216">
        <f>SUM(F25,J25,R25,N25)</f>
        <v>7730</v>
      </c>
      <c r="C25" s="217">
        <f>SUM(G25,K25,O25,S25)</f>
        <v>0</v>
      </c>
      <c r="D25" s="218"/>
      <c r="E25" s="104" t="s">
        <v>89</v>
      </c>
      <c r="F25" s="219">
        <f>SUM(F22:F24)</f>
        <v>6230</v>
      </c>
      <c r="G25" s="147">
        <f>SUM(G22:G24)</f>
        <v>0</v>
      </c>
      <c r="H25" s="224"/>
      <c r="I25" s="256"/>
      <c r="J25" s="306">
        <f>SUM(J22:J24)</f>
        <v>0</v>
      </c>
      <c r="K25" s="307">
        <f>SUM(K22:K24)</f>
        <v>0</v>
      </c>
      <c r="L25" s="224"/>
      <c r="M25" s="104" t="s">
        <v>89</v>
      </c>
      <c r="N25" s="225">
        <f>SUM(N22:N24)</f>
        <v>980</v>
      </c>
      <c r="O25" s="308">
        <f>SUM(O22:O24)</f>
        <v>0</v>
      </c>
      <c r="P25" s="309"/>
      <c r="Q25" s="310" t="s">
        <v>89</v>
      </c>
      <c r="R25" s="225">
        <f>SUM(R22:R24)</f>
        <v>520</v>
      </c>
      <c r="S25" s="311">
        <f>SUM(S22:S24)</f>
        <v>0</v>
      </c>
    </row>
    <row r="26" spans="1:19" ht="14.25" customHeight="1" x14ac:dyDescent="0.15">
      <c r="A26" s="187" t="s">
        <v>119</v>
      </c>
      <c r="B26" s="188"/>
      <c r="C26" s="312" t="s">
        <v>120</v>
      </c>
      <c r="D26" s="230" t="s">
        <v>37</v>
      </c>
      <c r="E26" s="191" t="s">
        <v>121</v>
      </c>
      <c r="F26" s="192">
        <v>1260</v>
      </c>
      <c r="G26" s="313"/>
      <c r="H26" s="314"/>
      <c r="I26" s="191" t="s">
        <v>122</v>
      </c>
      <c r="J26" s="192">
        <v>100</v>
      </c>
      <c r="K26" s="315"/>
      <c r="L26" s="194"/>
      <c r="M26" s="236"/>
      <c r="N26" s="236"/>
      <c r="O26" s="237"/>
      <c r="P26" s="316"/>
      <c r="Q26" s="194"/>
      <c r="R26" s="195"/>
      <c r="S26" s="317"/>
    </row>
    <row r="27" spans="1:19" ht="17.25" customHeight="1" x14ac:dyDescent="0.15">
      <c r="A27" s="204"/>
      <c r="B27" s="205"/>
      <c r="C27" s="318" t="s">
        <v>123</v>
      </c>
      <c r="D27" s="239"/>
      <c r="E27" s="319" t="s">
        <v>124</v>
      </c>
      <c r="F27" s="209">
        <v>800</v>
      </c>
      <c r="G27" s="313"/>
      <c r="H27" s="320"/>
      <c r="I27" s="245"/>
      <c r="J27" s="321"/>
      <c r="K27" s="322"/>
      <c r="L27" s="125"/>
      <c r="M27" s="202"/>
      <c r="N27" s="202"/>
      <c r="O27" s="203"/>
      <c r="P27" s="268"/>
      <c r="Q27" s="125"/>
      <c r="R27" s="242"/>
      <c r="S27" s="203"/>
    </row>
    <row r="28" spans="1:19" ht="14.25" customHeight="1" x14ac:dyDescent="0.15">
      <c r="A28" s="204"/>
      <c r="B28" s="205"/>
      <c r="C28" s="323" t="s">
        <v>125</v>
      </c>
      <c r="D28" s="324" t="s">
        <v>126</v>
      </c>
      <c r="E28" s="208" t="s">
        <v>127</v>
      </c>
      <c r="F28" s="209">
        <v>920</v>
      </c>
      <c r="G28" s="313"/>
      <c r="H28" s="325"/>
      <c r="I28" s="125"/>
      <c r="J28" s="266"/>
      <c r="K28" s="326"/>
      <c r="L28" s="125"/>
      <c r="M28" s="202"/>
      <c r="N28" s="202"/>
      <c r="O28" s="203"/>
      <c r="P28" s="268"/>
      <c r="Q28" s="202"/>
      <c r="R28" s="202"/>
      <c r="S28" s="203"/>
    </row>
    <row r="29" spans="1:19" ht="17.25" customHeight="1" x14ac:dyDescent="0.15">
      <c r="A29" s="204"/>
      <c r="B29" s="205"/>
      <c r="C29" s="327" t="s">
        <v>128</v>
      </c>
      <c r="D29" s="243"/>
      <c r="E29" s="328" t="s">
        <v>129</v>
      </c>
      <c r="F29" s="329">
        <v>970</v>
      </c>
      <c r="G29" s="313"/>
      <c r="H29" s="325"/>
      <c r="I29" s="125"/>
      <c r="J29" s="266"/>
      <c r="K29" s="326"/>
      <c r="L29" s="125"/>
      <c r="M29" s="202"/>
      <c r="N29" s="202"/>
      <c r="O29" s="203"/>
      <c r="P29" s="268"/>
      <c r="Q29" s="202"/>
      <c r="R29" s="202"/>
      <c r="S29" s="203"/>
    </row>
    <row r="30" spans="1:19" ht="14.25" customHeight="1" x14ac:dyDescent="0.15">
      <c r="A30" s="204"/>
      <c r="B30" s="205"/>
      <c r="C30" s="275" t="s">
        <v>130</v>
      </c>
      <c r="D30" s="330"/>
      <c r="E30" s="331" t="s">
        <v>131</v>
      </c>
      <c r="F30" s="332">
        <v>650</v>
      </c>
      <c r="G30" s="333"/>
      <c r="H30" s="334"/>
      <c r="I30" s="335"/>
      <c r="J30" s="335"/>
      <c r="K30" s="336"/>
      <c r="L30" s="337"/>
      <c r="M30" s="338"/>
      <c r="N30" s="338"/>
      <c r="O30" s="339"/>
      <c r="P30" s="340"/>
      <c r="Q30" s="338"/>
      <c r="R30" s="338"/>
      <c r="S30" s="339"/>
    </row>
    <row r="31" spans="1:19" ht="14.25" customHeight="1" x14ac:dyDescent="0.15">
      <c r="A31" s="215" t="s">
        <v>88</v>
      </c>
      <c r="B31" s="341">
        <f>SUM(F31,J31,R31,N31)</f>
        <v>4700</v>
      </c>
      <c r="C31" s="342">
        <f>SUM(G31,K31,O31,S31)</f>
        <v>0</v>
      </c>
      <c r="D31" s="343"/>
      <c r="E31" s="104" t="s">
        <v>89</v>
      </c>
      <c r="F31" s="219">
        <f>SUM(F26:F30)</f>
        <v>4600</v>
      </c>
      <c r="G31" s="344">
        <f>SUM(G26:G30)</f>
        <v>0</v>
      </c>
      <c r="H31" s="345"/>
      <c r="I31" s="104" t="s">
        <v>89</v>
      </c>
      <c r="J31" s="346">
        <f>SUM(J26:J29)</f>
        <v>100</v>
      </c>
      <c r="K31" s="308">
        <f>SUM(K26:K29)</f>
        <v>0</v>
      </c>
      <c r="L31" s="288"/>
      <c r="M31" s="347"/>
      <c r="N31" s="348"/>
      <c r="O31" s="349"/>
      <c r="P31" s="350"/>
      <c r="Q31" s="256"/>
      <c r="R31" s="351">
        <f>SUM(R26:R29)</f>
        <v>0</v>
      </c>
      <c r="S31" s="307">
        <f>SUM(S26:S29)</f>
        <v>0</v>
      </c>
    </row>
    <row r="32" spans="1:19" ht="14.25" customHeight="1" x14ac:dyDescent="0.15">
      <c r="A32" s="127" t="s">
        <v>75</v>
      </c>
      <c r="B32" s="12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352"/>
      <c r="Q32" s="353" t="s">
        <v>132</v>
      </c>
      <c r="R32" s="354">
        <f>SUM(B10,B16,B21,B25,B31)</f>
        <v>31100</v>
      </c>
      <c r="S32" s="355">
        <f>SUM(G10,O10,G16,K16,O16,G21,G25,K25,O25,S25,G31,K31,S31)</f>
        <v>0</v>
      </c>
    </row>
    <row r="33" spans="1:19" ht="11.25" customHeight="1" x14ac:dyDescent="0.15">
      <c r="A33" s="127" t="s">
        <v>133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</row>
    <row r="34" spans="1:19" s="356" customFormat="1" ht="11.25" customHeight="1" x14ac:dyDescent="0.15">
      <c r="A34" s="127" t="s">
        <v>134</v>
      </c>
      <c r="B34" s="127"/>
      <c r="C34" s="128"/>
      <c r="E34" s="128"/>
      <c r="I34" s="127" t="s">
        <v>135</v>
      </c>
      <c r="N34" s="127" t="s">
        <v>136</v>
      </c>
      <c r="P34" s="127"/>
      <c r="Q34" s="127"/>
      <c r="R34" s="127"/>
      <c r="S34" s="127"/>
    </row>
    <row r="35" spans="1:19" s="356" customFormat="1" ht="11.25" customHeight="1" x14ac:dyDescent="0.15">
      <c r="A35" s="127" t="s">
        <v>137</v>
      </c>
      <c r="B35" s="127"/>
      <c r="C35" s="128"/>
      <c r="D35" s="127"/>
      <c r="E35" s="357"/>
      <c r="I35" s="127" t="s">
        <v>138</v>
      </c>
    </row>
    <row r="36" spans="1:19" s="356" customFormat="1" ht="11.25" customHeight="1" x14ac:dyDescent="0.15">
      <c r="A36" s="127" t="s">
        <v>139</v>
      </c>
      <c r="B36" s="127"/>
      <c r="C36" s="357"/>
      <c r="E36" s="128"/>
      <c r="I36" s="127" t="s">
        <v>140</v>
      </c>
    </row>
    <row r="37" spans="1:19" s="356" customFormat="1" ht="11.25" customHeight="1" x14ac:dyDescent="0.15">
      <c r="A37" s="127" t="s">
        <v>141</v>
      </c>
      <c r="B37" s="127"/>
      <c r="C37" s="357"/>
      <c r="E37" s="128"/>
      <c r="I37" s="127" t="s">
        <v>142</v>
      </c>
    </row>
    <row r="38" spans="1:19" ht="11.25" customHeight="1" x14ac:dyDescent="0.15">
      <c r="C38" s="31"/>
      <c r="E38" s="31"/>
      <c r="G38" s="31"/>
      <c r="H38" s="358"/>
      <c r="I38" s="1"/>
      <c r="J38" s="7"/>
    </row>
    <row r="39" spans="1:19" ht="11.25" customHeight="1" x14ac:dyDescent="0.15">
      <c r="C39" s="31"/>
      <c r="E39" s="7"/>
      <c r="F39" s="7"/>
      <c r="G39" s="7"/>
      <c r="H39" s="7"/>
      <c r="I39" s="7"/>
      <c r="J39" s="7"/>
    </row>
    <row r="40" spans="1:19" ht="11.25" customHeight="1" x14ac:dyDescent="0.15">
      <c r="A40" s="359"/>
      <c r="B40" s="359"/>
      <c r="E40" s="360"/>
      <c r="F40" s="360"/>
      <c r="G40" s="360"/>
      <c r="H40" s="360"/>
      <c r="I40" s="360"/>
      <c r="J40" s="360"/>
    </row>
    <row r="42" spans="1:19" x14ac:dyDescent="0.15">
      <c r="A42" s="359"/>
      <c r="B42" s="359"/>
      <c r="C42" s="361"/>
      <c r="D42" s="361"/>
      <c r="E42" s="361"/>
      <c r="F42" s="361"/>
      <c r="G42" s="361"/>
      <c r="H42" s="361"/>
      <c r="I42" s="361"/>
      <c r="J42" s="362"/>
    </row>
    <row r="43" spans="1:19" ht="15" customHeight="1" x14ac:dyDescent="0.15">
      <c r="A43" s="359"/>
      <c r="B43" s="359"/>
      <c r="C43" s="361"/>
      <c r="D43" s="361"/>
      <c r="E43" s="361"/>
      <c r="F43" s="361"/>
      <c r="G43" s="361"/>
      <c r="H43" s="361"/>
      <c r="I43" s="361"/>
      <c r="J43" s="361"/>
    </row>
    <row r="44" spans="1:19" ht="15" customHeight="1" x14ac:dyDescent="0.15">
      <c r="A44" s="359"/>
      <c r="B44" s="359"/>
      <c r="C44" s="31"/>
      <c r="D44" s="363"/>
      <c r="E44" s="31"/>
      <c r="F44" s="363"/>
      <c r="G44" s="31"/>
      <c r="H44" s="31"/>
      <c r="I44" s="31"/>
      <c r="J44" s="31"/>
    </row>
    <row r="45" spans="1:19" ht="15" customHeight="1" x14ac:dyDescent="0.15">
      <c r="A45" s="359"/>
      <c r="B45" s="359"/>
      <c r="E45" s="31"/>
      <c r="F45" s="31"/>
      <c r="G45" s="31"/>
      <c r="H45" s="31"/>
      <c r="I45" s="31"/>
      <c r="J45" s="31"/>
    </row>
    <row r="46" spans="1:19" ht="15" customHeight="1" x14ac:dyDescent="0.15">
      <c r="A46" s="364"/>
      <c r="B46" s="364"/>
      <c r="C46" s="365"/>
      <c r="D46" s="365"/>
      <c r="E46" s="365"/>
      <c r="F46" s="365"/>
      <c r="G46" s="365"/>
      <c r="H46" s="365"/>
      <c r="I46" s="365"/>
      <c r="J46" s="365"/>
    </row>
    <row r="47" spans="1:19" ht="15" customHeight="1" x14ac:dyDescent="0.15">
      <c r="A47" s="359"/>
      <c r="B47" s="359"/>
      <c r="C47" s="361"/>
      <c r="D47" s="362"/>
      <c r="E47" s="361"/>
      <c r="F47" s="361"/>
      <c r="G47" s="361"/>
      <c r="H47" s="361"/>
      <c r="I47" s="361"/>
      <c r="J47" s="362"/>
    </row>
    <row r="48" spans="1:19" ht="15" customHeight="1" x14ac:dyDescent="0.15">
      <c r="A48" s="359"/>
      <c r="B48" s="359"/>
      <c r="C48" s="361"/>
      <c r="D48" s="361"/>
      <c r="E48" s="361"/>
      <c r="F48" s="361"/>
      <c r="G48" s="361"/>
      <c r="H48" s="361"/>
      <c r="I48" s="361"/>
      <c r="J48" s="361"/>
    </row>
    <row r="49" spans="1:10" ht="15" customHeight="1" x14ac:dyDescent="0.15">
      <c r="A49" s="359"/>
      <c r="B49" s="359"/>
      <c r="G49" s="31"/>
      <c r="H49" s="31"/>
      <c r="I49" s="31"/>
      <c r="J49" s="361"/>
    </row>
    <row r="50" spans="1:10" ht="15" customHeight="1" x14ac:dyDescent="0.15">
      <c r="A50" s="359"/>
      <c r="B50" s="359"/>
      <c r="G50" s="31"/>
      <c r="H50" s="31"/>
      <c r="I50" s="31"/>
      <c r="J50" s="7"/>
    </row>
    <row r="51" spans="1:10" ht="15" customHeight="1" x14ac:dyDescent="0.15">
      <c r="A51" s="359"/>
      <c r="B51" s="359"/>
      <c r="C51" s="31"/>
      <c r="D51" s="31"/>
      <c r="E51" s="31"/>
      <c r="F51" s="31"/>
      <c r="G51" s="7"/>
      <c r="H51" s="7"/>
      <c r="I51" s="31"/>
      <c r="J51" s="7"/>
    </row>
    <row r="52" spans="1:10" ht="15" customHeight="1" x14ac:dyDescent="0.15">
      <c r="A52" s="359"/>
      <c r="B52" s="359"/>
      <c r="C52" s="31"/>
      <c r="D52" s="7"/>
      <c r="E52" s="7"/>
      <c r="F52" s="7"/>
      <c r="G52" s="7"/>
      <c r="H52" s="7"/>
      <c r="I52" s="7"/>
      <c r="J52" s="7"/>
    </row>
    <row r="53" spans="1:10" ht="15" customHeight="1" x14ac:dyDescent="0.15">
      <c r="A53" s="359"/>
      <c r="B53" s="359"/>
      <c r="E53" s="7"/>
      <c r="F53" s="7"/>
      <c r="G53" s="7"/>
      <c r="H53" s="7"/>
      <c r="I53" s="7"/>
      <c r="J53" s="7"/>
    </row>
    <row r="54" spans="1:10" ht="15" customHeight="1" x14ac:dyDescent="0.15">
      <c r="A54" s="359"/>
      <c r="B54" s="359"/>
      <c r="C54" s="31"/>
      <c r="D54" s="7"/>
      <c r="E54" s="7"/>
      <c r="F54" s="7"/>
      <c r="G54" s="7"/>
      <c r="H54" s="7"/>
      <c r="I54" s="7"/>
      <c r="J54" s="7"/>
    </row>
    <row r="55" spans="1:10" ht="15" customHeight="1" x14ac:dyDescent="0.15">
      <c r="A55" s="364"/>
      <c r="B55" s="364"/>
      <c r="C55" s="365"/>
      <c r="D55" s="365"/>
      <c r="E55" s="365"/>
      <c r="F55" s="365"/>
      <c r="G55" s="365"/>
      <c r="H55" s="365"/>
      <c r="I55" s="365"/>
      <c r="J55" s="365"/>
    </row>
    <row r="56" spans="1:10" ht="15" customHeight="1" x14ac:dyDescent="0.15">
      <c r="A56" s="359"/>
      <c r="B56" s="359"/>
      <c r="C56" s="361"/>
      <c r="D56" s="361"/>
      <c r="E56" s="361"/>
      <c r="F56" s="361"/>
      <c r="G56" s="361"/>
      <c r="H56" s="361"/>
      <c r="I56" s="361"/>
      <c r="J56" s="362"/>
    </row>
    <row r="57" spans="1:10" ht="15" customHeight="1" x14ac:dyDescent="0.15">
      <c r="A57" s="359"/>
      <c r="B57" s="359"/>
      <c r="C57" s="361"/>
      <c r="D57" s="361"/>
      <c r="E57" s="361"/>
      <c r="F57" s="361"/>
      <c r="G57" s="361"/>
      <c r="H57" s="361"/>
      <c r="I57" s="361"/>
      <c r="J57" s="361"/>
    </row>
    <row r="58" spans="1:10" ht="15" customHeight="1" x14ac:dyDescent="0.15">
      <c r="A58" s="153"/>
      <c r="B58" s="153"/>
      <c r="C58" s="361"/>
      <c r="D58" s="31"/>
      <c r="E58" s="7"/>
      <c r="F58" s="7"/>
      <c r="G58" s="31"/>
      <c r="H58" s="31"/>
      <c r="I58" s="31"/>
      <c r="J58" s="7"/>
    </row>
    <row r="59" spans="1:10" ht="15" customHeight="1" x14ac:dyDescent="0.15">
      <c r="A59" s="153"/>
      <c r="B59" s="153"/>
      <c r="C59" s="31"/>
      <c r="D59" s="358"/>
      <c r="E59" s="7"/>
      <c r="F59" s="7"/>
      <c r="G59" s="7"/>
      <c r="H59" s="7"/>
      <c r="I59" s="7"/>
      <c r="J59" s="7"/>
    </row>
    <row r="60" spans="1:10" ht="15" customHeight="1" x14ac:dyDescent="0.15">
      <c r="A60" s="359"/>
      <c r="B60" s="359"/>
      <c r="E60" s="7"/>
      <c r="F60" s="7"/>
      <c r="G60" s="7"/>
      <c r="H60" s="7"/>
      <c r="I60" s="7"/>
      <c r="J60" s="7"/>
    </row>
    <row r="61" spans="1:10" ht="15" customHeight="1" x14ac:dyDescent="0.15">
      <c r="A61" s="359"/>
      <c r="B61" s="359"/>
      <c r="C61" s="31"/>
      <c r="D61" s="31"/>
      <c r="E61" s="7"/>
      <c r="F61" s="7"/>
      <c r="G61" s="7"/>
      <c r="H61" s="7"/>
      <c r="I61" s="7"/>
      <c r="J61" s="7"/>
    </row>
    <row r="62" spans="1:10" ht="15" customHeight="1" x14ac:dyDescent="0.15">
      <c r="A62" s="359"/>
      <c r="B62" s="359"/>
    </row>
    <row r="63" spans="1:10" ht="15" customHeight="1" x14ac:dyDescent="0.15"/>
  </sheetData>
  <mergeCells count="43">
    <mergeCell ref="E40:J40"/>
    <mergeCell ref="Q20:S20"/>
    <mergeCell ref="A22:B24"/>
    <mergeCell ref="A26:B30"/>
    <mergeCell ref="I30:K30"/>
    <mergeCell ref="M30:O30"/>
    <mergeCell ref="Q30:S30"/>
    <mergeCell ref="A8:B9"/>
    <mergeCell ref="A11:B15"/>
    <mergeCell ref="A17:B20"/>
    <mergeCell ref="E20:G20"/>
    <mergeCell ref="I20:K20"/>
    <mergeCell ref="M20:O20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1">
    <dataValidation type="decimal" allowBlank="1" showErrorMessage="1" errorTitle="ｴﾗｰ" error="販売店持ち部数内の枚数を入力してください。" sqref="G8:G9 K26 O8 S22 O22 K22:K23 G17:G19 K11:K12 G11:G15 G26:G29 O24 G22:G24" xr:uid="{4CBACA7E-881A-45EB-B87E-81788A8C615A}">
      <formula1>0</formula1>
      <formula2>F8</formula2>
    </dataValidation>
  </dataValidations>
  <printOptions horizontalCentered="1"/>
  <pageMargins left="0.23622047244094491" right="0.23622047244094491" top="0.59055118110236227" bottom="0.31496062992125984" header="0.59055118110236227" footer="0.31496062992125984"/>
  <pageSetup paperSize="9" scale="91" orientation="landscape" r:id="rId1"/>
  <headerFooter alignWithMargins="0">
    <oddHeader>&amp;C新聞折込広告部数表・申込書</oddHeader>
    <oddFooter>&amp;C（６）&amp;R&amp;8株式会社さきがけ折込センター
TEL018-889-8230
FAX018-829-1600</oddFooter>
  </headerFooter>
  <rowBreaks count="1" manualBreakCount="1">
    <brk id="4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9E927-F8BF-4A7C-A312-7CF6A8031D99}">
  <dimension ref="A1:S43"/>
  <sheetViews>
    <sheetView showGridLines="0" showZeros="0" view="pageBreakPreview" zoomScale="90" zoomScaleNormal="100" zoomScaleSheetLayoutView="90" workbookViewId="0">
      <selection activeCell="A3" sqref="A3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" style="151" customWidth="1"/>
    <col min="4" max="4" width="3.125" style="151" customWidth="1"/>
    <col min="5" max="5" width="13.125" style="151" customWidth="1"/>
    <col min="6" max="6" width="8.625" style="151" customWidth="1"/>
    <col min="7" max="7" width="10.625" style="151" customWidth="1"/>
    <col min="8" max="8" width="3.125" style="151" customWidth="1"/>
    <col min="9" max="9" width="12.875" style="151" customWidth="1"/>
    <col min="10" max="10" width="8.625" style="151" customWidth="1"/>
    <col min="11" max="11" width="10.625" style="151" customWidth="1"/>
    <col min="12" max="12" width="3.125" style="151" customWidth="1"/>
    <col min="13" max="13" width="12.875" style="151" customWidth="1"/>
    <col min="14" max="14" width="8.625" style="151" customWidth="1"/>
    <col min="15" max="15" width="10.625" style="151" customWidth="1"/>
    <col min="16" max="16" width="3.125" style="151" customWidth="1"/>
    <col min="17" max="17" width="12.87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1" t="s">
        <v>143</v>
      </c>
      <c r="B1" s="1"/>
      <c r="C1" s="1"/>
      <c r="D1" s="1"/>
      <c r="G1" s="152"/>
      <c r="H1" s="152"/>
      <c r="I1" s="152"/>
      <c r="J1" s="152"/>
      <c r="K1" s="152"/>
      <c r="L1" s="152"/>
      <c r="M1" s="152"/>
      <c r="N1" s="152"/>
      <c r="O1" s="152"/>
      <c r="P1" s="153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7"/>
      <c r="R2" s="19">
        <f>S32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163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169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369" t="s">
        <v>145</v>
      </c>
      <c r="Q5" s="47"/>
      <c r="R5" s="176"/>
      <c r="S5" s="53"/>
    </row>
    <row r="6" spans="1:19" s="372" customFormat="1" ht="14.25" customHeight="1" x14ac:dyDescent="0.15">
      <c r="A6" s="177" t="s">
        <v>77</v>
      </c>
      <c r="B6" s="178"/>
      <c r="C6" s="370" t="s">
        <v>78</v>
      </c>
      <c r="D6" s="180" t="s">
        <v>79</v>
      </c>
      <c r="E6" s="60"/>
      <c r="F6" s="60"/>
      <c r="G6" s="371"/>
      <c r="H6" s="180" t="s">
        <v>16</v>
      </c>
      <c r="I6" s="60"/>
      <c r="J6" s="60"/>
      <c r="K6" s="61"/>
      <c r="L6" s="59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s="372" customFormat="1" ht="14.25" customHeight="1" x14ac:dyDescent="0.15">
      <c r="A7" s="181"/>
      <c r="B7" s="182"/>
      <c r="C7" s="183"/>
      <c r="D7" s="184" t="s">
        <v>80</v>
      </c>
      <c r="E7" s="185"/>
      <c r="F7" s="66" t="s">
        <v>20</v>
      </c>
      <c r="G7" s="373" t="s">
        <v>21</v>
      </c>
      <c r="H7" s="184" t="s">
        <v>19</v>
      </c>
      <c r="I7" s="185"/>
      <c r="J7" s="66" t="s">
        <v>20</v>
      </c>
      <c r="K7" s="186" t="s">
        <v>21</v>
      </c>
      <c r="L7" s="65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s="372" customFormat="1" ht="14.25" customHeight="1" x14ac:dyDescent="0.15">
      <c r="A8" s="187" t="s">
        <v>146</v>
      </c>
      <c r="B8" s="188"/>
      <c r="C8" s="289"/>
      <c r="D8" s="190"/>
      <c r="E8" s="191" t="s">
        <v>147</v>
      </c>
      <c r="F8" s="192">
        <v>2590</v>
      </c>
      <c r="G8" s="313"/>
      <c r="H8" s="374"/>
      <c r="I8" s="133"/>
      <c r="J8" s="139"/>
      <c r="K8" s="96"/>
      <c r="L8" s="375" t="s">
        <v>86</v>
      </c>
      <c r="M8" s="191" t="s">
        <v>148</v>
      </c>
      <c r="N8" s="192">
        <v>3190</v>
      </c>
      <c r="O8" s="80"/>
      <c r="P8" s="243" t="s">
        <v>149</v>
      </c>
      <c r="Q8" s="208" t="s">
        <v>150</v>
      </c>
      <c r="R8" s="209">
        <v>100</v>
      </c>
      <c r="S8" s="80"/>
    </row>
    <row r="9" spans="1:19" s="372" customFormat="1" ht="14.25" customHeight="1" x14ac:dyDescent="0.15">
      <c r="A9" s="204"/>
      <c r="B9" s="205"/>
      <c r="C9" s="295"/>
      <c r="D9" s="243"/>
      <c r="E9" s="208" t="s">
        <v>151</v>
      </c>
      <c r="F9" s="209">
        <v>2300</v>
      </c>
      <c r="G9" s="313"/>
      <c r="H9" s="376"/>
      <c r="I9" s="125"/>
      <c r="J9" s="305"/>
      <c r="K9" s="377"/>
      <c r="L9" s="378" t="s">
        <v>152</v>
      </c>
      <c r="M9" s="379" t="s">
        <v>153</v>
      </c>
      <c r="N9" s="380">
        <v>180</v>
      </c>
      <c r="O9" s="80"/>
      <c r="S9" s="381"/>
    </row>
    <row r="10" spans="1:19" s="372" customFormat="1" ht="14.25" customHeight="1" x14ac:dyDescent="0.15">
      <c r="A10" s="204"/>
      <c r="B10" s="205"/>
      <c r="C10" s="295"/>
      <c r="D10" s="243" t="s">
        <v>66</v>
      </c>
      <c r="E10" s="208" t="s">
        <v>154</v>
      </c>
      <c r="F10" s="209">
        <v>1560</v>
      </c>
      <c r="G10" s="313"/>
      <c r="H10" s="376"/>
      <c r="I10" s="125"/>
      <c r="J10" s="305"/>
      <c r="K10" s="377"/>
      <c r="L10" s="382"/>
      <c r="M10" s="245"/>
      <c r="N10" s="383"/>
      <c r="O10" s="384"/>
      <c r="P10" s="376"/>
      <c r="Q10" s="125"/>
      <c r="R10" s="305"/>
      <c r="S10" s="377"/>
    </row>
    <row r="11" spans="1:19" s="372" customFormat="1" ht="14.25" customHeight="1" x14ac:dyDescent="0.15">
      <c r="A11" s="204"/>
      <c r="B11" s="205"/>
      <c r="C11" s="295"/>
      <c r="D11" s="243" t="s">
        <v>91</v>
      </c>
      <c r="E11" s="208" t="s">
        <v>155</v>
      </c>
      <c r="F11" s="209">
        <v>2300</v>
      </c>
      <c r="G11" s="313"/>
      <c r="H11" s="376"/>
      <c r="I11" s="125"/>
      <c r="J11" s="305"/>
      <c r="K11" s="377"/>
      <c r="L11" s="385"/>
      <c r="M11" s="141"/>
      <c r="N11" s="386"/>
      <c r="O11" s="387"/>
      <c r="P11" s="376"/>
      <c r="Q11" s="125"/>
      <c r="R11" s="305"/>
      <c r="S11" s="377"/>
    </row>
    <row r="12" spans="1:19" s="372" customFormat="1" ht="14.25" customHeight="1" x14ac:dyDescent="0.15">
      <c r="A12" s="204"/>
      <c r="B12" s="205"/>
      <c r="C12" s="388" t="s">
        <v>156</v>
      </c>
      <c r="D12" s="243" t="s">
        <v>157</v>
      </c>
      <c r="E12" s="208" t="s">
        <v>158</v>
      </c>
      <c r="F12" s="209">
        <v>1910</v>
      </c>
      <c r="G12" s="313"/>
      <c r="H12" s="374"/>
      <c r="I12" s="133"/>
      <c r="J12" s="139"/>
      <c r="K12" s="96"/>
      <c r="L12" s="389" t="s">
        <v>159</v>
      </c>
      <c r="M12" s="319" t="s">
        <v>160</v>
      </c>
      <c r="N12" s="329">
        <v>470</v>
      </c>
      <c r="O12" s="80"/>
      <c r="P12" s="376"/>
      <c r="Q12" s="125"/>
      <c r="R12" s="242"/>
      <c r="S12" s="96"/>
    </row>
    <row r="13" spans="1:19" s="372" customFormat="1" ht="14.25" customHeight="1" x14ac:dyDescent="0.15">
      <c r="A13" s="204"/>
      <c r="B13" s="205"/>
      <c r="C13" s="388" t="s">
        <v>161</v>
      </c>
      <c r="D13" s="243" t="s">
        <v>162</v>
      </c>
      <c r="E13" s="208" t="s">
        <v>163</v>
      </c>
      <c r="F13" s="209">
        <v>3230</v>
      </c>
      <c r="G13" s="313"/>
      <c r="H13" s="374"/>
      <c r="I13" s="390"/>
      <c r="J13" s="139"/>
      <c r="K13" s="96"/>
      <c r="L13" s="391" t="s">
        <v>164</v>
      </c>
      <c r="M13" s="248" t="s">
        <v>165</v>
      </c>
      <c r="N13" s="209">
        <v>690</v>
      </c>
      <c r="O13" s="80"/>
      <c r="P13" s="376"/>
      <c r="Q13" s="125"/>
      <c r="R13" s="242"/>
      <c r="S13" s="96"/>
    </row>
    <row r="14" spans="1:19" s="372" customFormat="1" ht="14.25" customHeight="1" x14ac:dyDescent="0.15">
      <c r="A14" s="204"/>
      <c r="B14" s="205"/>
      <c r="C14" s="388" t="s">
        <v>166</v>
      </c>
      <c r="D14" s="243"/>
      <c r="E14" s="208" t="s">
        <v>167</v>
      </c>
      <c r="F14" s="209">
        <v>800</v>
      </c>
      <c r="G14" s="313"/>
      <c r="H14" s="376"/>
      <c r="I14" s="125"/>
      <c r="J14" s="305"/>
      <c r="K14" s="377"/>
      <c r="L14" s="392"/>
      <c r="M14" s="393"/>
      <c r="N14" s="394"/>
      <c r="O14" s="395"/>
      <c r="P14" s="376"/>
      <c r="Q14" s="125"/>
      <c r="R14" s="305"/>
      <c r="S14" s="377"/>
    </row>
    <row r="15" spans="1:19" s="372" customFormat="1" ht="14.25" customHeight="1" x14ac:dyDescent="0.15">
      <c r="A15" s="204"/>
      <c r="B15" s="205"/>
      <c r="C15" s="388" t="s">
        <v>168</v>
      </c>
      <c r="D15" s="243" t="s">
        <v>169</v>
      </c>
      <c r="E15" s="208" t="s">
        <v>170</v>
      </c>
      <c r="F15" s="209">
        <v>2060</v>
      </c>
      <c r="G15" s="313"/>
      <c r="H15" s="396"/>
      <c r="I15" s="125"/>
      <c r="J15" s="305"/>
      <c r="K15" s="377"/>
      <c r="L15" s="389" t="s">
        <v>171</v>
      </c>
      <c r="M15" s="208" t="s">
        <v>172</v>
      </c>
      <c r="N15" s="209">
        <v>340</v>
      </c>
      <c r="O15" s="80"/>
      <c r="P15" s="267"/>
      <c r="Q15" s="125"/>
      <c r="R15" s="305"/>
      <c r="S15" s="377"/>
    </row>
    <row r="16" spans="1:19" s="372" customFormat="1" ht="14.25" customHeight="1" x14ac:dyDescent="0.15">
      <c r="A16" s="204"/>
      <c r="B16" s="205"/>
      <c r="C16" s="388" t="s">
        <v>173</v>
      </c>
      <c r="D16" s="243"/>
      <c r="E16" s="208" t="s">
        <v>174</v>
      </c>
      <c r="F16" s="209">
        <v>1620</v>
      </c>
      <c r="G16" s="313"/>
      <c r="H16" s="243" t="s">
        <v>93</v>
      </c>
      <c r="I16" s="208" t="s">
        <v>175</v>
      </c>
      <c r="J16" s="209">
        <v>60</v>
      </c>
      <c r="K16" s="80"/>
      <c r="L16" s="391"/>
      <c r="M16" s="208" t="s">
        <v>176</v>
      </c>
      <c r="N16" s="209">
        <v>210</v>
      </c>
      <c r="O16" s="80"/>
      <c r="P16" s="267"/>
      <c r="Q16" s="125"/>
      <c r="R16" s="305"/>
      <c r="S16" s="377"/>
    </row>
    <row r="17" spans="1:19" s="372" customFormat="1" ht="14.25" customHeight="1" x14ac:dyDescent="0.15">
      <c r="A17" s="204"/>
      <c r="B17" s="205"/>
      <c r="C17" s="301" t="s">
        <v>177</v>
      </c>
      <c r="D17" s="243" t="s">
        <v>178</v>
      </c>
      <c r="E17" s="208" t="s">
        <v>179</v>
      </c>
      <c r="F17" s="209">
        <v>1680</v>
      </c>
      <c r="G17" s="313"/>
      <c r="H17" s="397"/>
      <c r="I17" s="141"/>
      <c r="J17" s="386"/>
      <c r="K17" s="398"/>
      <c r="L17" s="399"/>
      <c r="M17" s="400"/>
      <c r="N17" s="401"/>
      <c r="O17" s="199"/>
      <c r="P17" s="271"/>
      <c r="Q17" s="141"/>
      <c r="R17" s="386"/>
      <c r="S17" s="398"/>
    </row>
    <row r="18" spans="1:19" s="372" customFormat="1" ht="14.25" customHeight="1" x14ac:dyDescent="0.15">
      <c r="A18" s="215" t="s">
        <v>88</v>
      </c>
      <c r="B18" s="341">
        <f>SUM(F18,J18,N18,R18)</f>
        <v>25290</v>
      </c>
      <c r="C18" s="402">
        <f>SUM(G18,K18,O18,S18)</f>
        <v>0</v>
      </c>
      <c r="D18" s="403"/>
      <c r="E18" s="310" t="s">
        <v>89</v>
      </c>
      <c r="F18" s="219">
        <f>SUM(F8:F17)</f>
        <v>20050</v>
      </c>
      <c r="G18" s="344">
        <f>SUM(G8:G17)</f>
        <v>0</v>
      </c>
      <c r="H18" s="404"/>
      <c r="I18" s="104" t="s">
        <v>89</v>
      </c>
      <c r="J18" s="219">
        <f>SUM(J8:J17)</f>
        <v>60</v>
      </c>
      <c r="K18" s="349">
        <f>SUM(K8:K17)</f>
        <v>0</v>
      </c>
      <c r="L18" s="405"/>
      <c r="M18" s="310" t="s">
        <v>89</v>
      </c>
      <c r="N18" s="219">
        <f>SUM(N8:N17)</f>
        <v>5080</v>
      </c>
      <c r="O18" s="406">
        <f>SUM(O8:O17)</f>
        <v>0</v>
      </c>
      <c r="P18" s="287"/>
      <c r="Q18" s="104" t="s">
        <v>89</v>
      </c>
      <c r="R18" s="219">
        <f>SUM(R8:R17)</f>
        <v>100</v>
      </c>
      <c r="S18" s="349">
        <f>SUM(S8:S17)</f>
        <v>0</v>
      </c>
    </row>
    <row r="19" spans="1:19" s="372" customFormat="1" ht="14.25" customHeight="1" x14ac:dyDescent="0.15">
      <c r="A19" s="187" t="s">
        <v>180</v>
      </c>
      <c r="B19" s="188"/>
      <c r="C19" s="407"/>
      <c r="D19" s="190"/>
      <c r="E19" s="191" t="s">
        <v>181</v>
      </c>
      <c r="F19" s="192">
        <v>1310</v>
      </c>
      <c r="G19" s="80"/>
      <c r="H19" s="231"/>
      <c r="I19" s="191" t="s">
        <v>182</v>
      </c>
      <c r="J19" s="192">
        <v>650</v>
      </c>
      <c r="K19" s="80"/>
      <c r="L19" s="79"/>
      <c r="M19" s="191" t="s">
        <v>183</v>
      </c>
      <c r="N19" s="192">
        <v>1360</v>
      </c>
      <c r="O19" s="80"/>
      <c r="P19" s="81"/>
      <c r="Q19" s="208" t="s">
        <v>184</v>
      </c>
      <c r="R19" s="209">
        <v>110</v>
      </c>
      <c r="S19" s="80"/>
    </row>
    <row r="20" spans="1:19" s="372" customFormat="1" ht="14.25" customHeight="1" x14ac:dyDescent="0.15">
      <c r="A20" s="204"/>
      <c r="B20" s="205"/>
      <c r="C20" s="408"/>
      <c r="D20" s="409"/>
      <c r="E20" s="208" t="s">
        <v>185</v>
      </c>
      <c r="F20" s="209">
        <v>1610</v>
      </c>
      <c r="G20" s="80"/>
      <c r="H20" s="410"/>
      <c r="I20" s="245"/>
      <c r="J20" s="383"/>
      <c r="K20" s="321"/>
      <c r="L20" s="411"/>
      <c r="M20" s="412"/>
      <c r="N20" s="413"/>
      <c r="O20" s="414"/>
      <c r="P20" s="415"/>
      <c r="S20" s="416"/>
    </row>
    <row r="21" spans="1:19" s="372" customFormat="1" ht="14.25" customHeight="1" x14ac:dyDescent="0.15">
      <c r="A21" s="204"/>
      <c r="B21" s="205"/>
      <c r="C21" s="408"/>
      <c r="D21" s="409"/>
      <c r="E21" s="208" t="s">
        <v>186</v>
      </c>
      <c r="F21" s="209">
        <v>1740</v>
      </c>
      <c r="G21" s="80"/>
      <c r="H21" s="210"/>
      <c r="I21" s="125"/>
      <c r="J21" s="305"/>
      <c r="K21" s="242"/>
      <c r="L21" s="107"/>
      <c r="M21" s="1"/>
      <c r="N21" s="98"/>
      <c r="O21" s="417"/>
      <c r="P21" s="241"/>
      <c r="Q21" s="125"/>
      <c r="R21" s="118"/>
      <c r="S21" s="126"/>
    </row>
    <row r="22" spans="1:19" s="372" customFormat="1" ht="14.25" customHeight="1" x14ac:dyDescent="0.15">
      <c r="A22" s="204"/>
      <c r="B22" s="205"/>
      <c r="C22" s="408"/>
      <c r="D22" s="409"/>
      <c r="E22" s="208" t="s">
        <v>187</v>
      </c>
      <c r="F22" s="209">
        <v>1050</v>
      </c>
      <c r="G22" s="80"/>
      <c r="H22" s="210"/>
      <c r="I22" s="125"/>
      <c r="J22" s="305"/>
      <c r="K22" s="242"/>
      <c r="L22" s="418"/>
      <c r="M22" s="419"/>
      <c r="N22" s="420"/>
      <c r="O22" s="421"/>
      <c r="P22" s="241"/>
      <c r="Q22" s="133"/>
      <c r="R22" s="139"/>
      <c r="S22" s="96"/>
    </row>
    <row r="23" spans="1:19" s="372" customFormat="1" ht="14.25" customHeight="1" x14ac:dyDescent="0.15">
      <c r="A23" s="204"/>
      <c r="B23" s="205"/>
      <c r="C23" s="422" t="s">
        <v>188</v>
      </c>
      <c r="D23" s="409"/>
      <c r="E23" s="208" t="s">
        <v>189</v>
      </c>
      <c r="F23" s="209">
        <v>280</v>
      </c>
      <c r="G23" s="80"/>
      <c r="H23" s="210"/>
      <c r="I23" s="125"/>
      <c r="J23" s="305"/>
      <c r="K23" s="242"/>
      <c r="L23" s="81"/>
      <c r="M23" s="208" t="s">
        <v>190</v>
      </c>
      <c r="N23" s="209">
        <v>110</v>
      </c>
      <c r="O23" s="80"/>
      <c r="P23" s="241"/>
      <c r="Q23" s="125"/>
      <c r="R23" s="305"/>
      <c r="S23" s="377"/>
    </row>
    <row r="24" spans="1:19" s="372" customFormat="1" ht="14.25" customHeight="1" x14ac:dyDescent="0.15">
      <c r="A24" s="204"/>
      <c r="B24" s="205"/>
      <c r="C24" s="422"/>
      <c r="D24" s="409"/>
      <c r="E24" s="208" t="s">
        <v>191</v>
      </c>
      <c r="F24" s="209">
        <v>1240</v>
      </c>
      <c r="G24" s="80"/>
      <c r="H24" s="210"/>
      <c r="I24" s="125"/>
      <c r="J24" s="305"/>
      <c r="K24" s="242"/>
      <c r="L24" s="81"/>
      <c r="M24" s="208" t="s">
        <v>192</v>
      </c>
      <c r="N24" s="209">
        <v>150</v>
      </c>
      <c r="O24" s="80"/>
      <c r="P24" s="423"/>
      <c r="Q24" s="141"/>
      <c r="R24" s="386"/>
      <c r="S24" s="398"/>
    </row>
    <row r="25" spans="1:19" s="372" customFormat="1" ht="14.25" customHeight="1" x14ac:dyDescent="0.15">
      <c r="A25" s="204"/>
      <c r="B25" s="205"/>
      <c r="C25" s="424" t="s">
        <v>193</v>
      </c>
      <c r="D25" s="409"/>
      <c r="E25" s="208" t="s">
        <v>194</v>
      </c>
      <c r="F25" s="209">
        <v>1370</v>
      </c>
      <c r="G25" s="80"/>
      <c r="H25" s="210"/>
      <c r="I25" s="125"/>
      <c r="J25" s="305"/>
      <c r="K25" s="242"/>
      <c r="L25" s="81"/>
      <c r="M25" s="208" t="s">
        <v>195</v>
      </c>
      <c r="N25" s="209">
        <v>440</v>
      </c>
      <c r="O25" s="80"/>
      <c r="P25" s="81"/>
      <c r="Q25" s="208" t="s">
        <v>196</v>
      </c>
      <c r="R25" s="209">
        <v>30</v>
      </c>
      <c r="S25" s="80"/>
    </row>
    <row r="26" spans="1:19" s="372" customFormat="1" ht="14.25" customHeight="1" x14ac:dyDescent="0.15">
      <c r="A26" s="204"/>
      <c r="B26" s="205"/>
      <c r="C26" s="425"/>
      <c r="D26" s="243" t="s">
        <v>197</v>
      </c>
      <c r="E26" s="208" t="s">
        <v>198</v>
      </c>
      <c r="F26" s="209">
        <v>800</v>
      </c>
      <c r="G26" s="80"/>
      <c r="H26" s="426"/>
      <c r="I26" s="141"/>
      <c r="J26" s="386"/>
      <c r="K26" s="427"/>
      <c r="L26" s="428"/>
      <c r="M26" s="429"/>
      <c r="N26" s="430"/>
      <c r="O26" s="431"/>
      <c r="P26" s="81"/>
      <c r="Q26" s="208" t="s">
        <v>199</v>
      </c>
      <c r="R26" s="209">
        <v>50</v>
      </c>
      <c r="S26" s="80"/>
    </row>
    <row r="27" spans="1:19" s="372" customFormat="1" ht="14.25" customHeight="1" x14ac:dyDescent="0.15">
      <c r="A27" s="215" t="s">
        <v>88</v>
      </c>
      <c r="B27" s="341">
        <f>SUM(F27,J27,N27,R27)</f>
        <v>12300</v>
      </c>
      <c r="C27" s="402">
        <f>SUM(G27,K27,O27,S27)</f>
        <v>0</v>
      </c>
      <c r="D27" s="403"/>
      <c r="E27" s="310" t="s">
        <v>89</v>
      </c>
      <c r="F27" s="219">
        <f>SUM(F19:F26)</f>
        <v>9400</v>
      </c>
      <c r="G27" s="147">
        <f>SUM(G19:G26)</f>
        <v>0</v>
      </c>
      <c r="H27" s="432"/>
      <c r="I27" s="104" t="s">
        <v>89</v>
      </c>
      <c r="J27" s="219">
        <f>SUM(J19:J26)</f>
        <v>650</v>
      </c>
      <c r="K27" s="433">
        <f>SUM(K19)</f>
        <v>0</v>
      </c>
      <c r="L27" s="107"/>
      <c r="M27" s="434" t="s">
        <v>89</v>
      </c>
      <c r="N27" s="252">
        <f>SUM(N19:N26)</f>
        <v>2060</v>
      </c>
      <c r="O27" s="435">
        <f>SUM(O19:O26)</f>
        <v>0</v>
      </c>
      <c r="P27" s="220"/>
      <c r="Q27" s="104" t="s">
        <v>89</v>
      </c>
      <c r="R27" s="225">
        <f>SUM(R19:R26)</f>
        <v>190</v>
      </c>
      <c r="S27" s="349">
        <f>SUM(S19:S26)</f>
        <v>0</v>
      </c>
    </row>
    <row r="28" spans="1:19" s="372" customFormat="1" ht="14.25" customHeight="1" x14ac:dyDescent="0.15">
      <c r="A28" s="187" t="s">
        <v>200</v>
      </c>
      <c r="B28" s="188"/>
      <c r="C28" s="436" t="s">
        <v>201</v>
      </c>
      <c r="D28" s="190"/>
      <c r="E28" s="191" t="s">
        <v>202</v>
      </c>
      <c r="F28" s="192">
        <v>640</v>
      </c>
      <c r="G28" s="80"/>
      <c r="H28" s="193"/>
      <c r="I28" s="194"/>
      <c r="J28" s="437"/>
      <c r="K28" s="195"/>
      <c r="L28" s="438"/>
      <c r="M28" s="291"/>
      <c r="N28" s="439"/>
      <c r="O28" s="233"/>
      <c r="P28" s="193"/>
      <c r="Q28" s="235"/>
      <c r="R28" s="437"/>
      <c r="S28" s="440"/>
    </row>
    <row r="29" spans="1:19" s="372" customFormat="1" ht="14.25" customHeight="1" x14ac:dyDescent="0.15">
      <c r="A29" s="204"/>
      <c r="B29" s="205"/>
      <c r="C29" s="278"/>
      <c r="D29" s="409"/>
      <c r="E29" s="248" t="s">
        <v>203</v>
      </c>
      <c r="F29" s="209">
        <v>2180</v>
      </c>
      <c r="G29" s="80"/>
      <c r="H29" s="426"/>
      <c r="I29" s="141"/>
      <c r="J29" s="386"/>
      <c r="K29" s="427"/>
      <c r="L29" s="81"/>
      <c r="M29" s="248" t="s">
        <v>204</v>
      </c>
      <c r="N29" s="209">
        <v>800</v>
      </c>
      <c r="O29" s="80"/>
      <c r="P29" s="426"/>
      <c r="Q29" s="441"/>
      <c r="R29" s="386"/>
      <c r="S29" s="442"/>
    </row>
    <row r="30" spans="1:19" s="372" customFormat="1" ht="14.25" customHeight="1" x14ac:dyDescent="0.15">
      <c r="A30" s="204"/>
      <c r="B30" s="205"/>
      <c r="C30" s="443" t="s">
        <v>205</v>
      </c>
      <c r="D30" s="444"/>
      <c r="E30" s="445" t="s">
        <v>206</v>
      </c>
      <c r="F30" s="445"/>
      <c r="G30" s="446"/>
      <c r="H30" s="444"/>
      <c r="I30" s="445" t="s">
        <v>206</v>
      </c>
      <c r="J30" s="445"/>
      <c r="K30" s="445"/>
      <c r="L30" s="444"/>
      <c r="M30" s="445" t="s">
        <v>207</v>
      </c>
      <c r="N30" s="445"/>
      <c r="O30" s="446"/>
      <c r="P30" s="447"/>
      <c r="Q30" s="445" t="s">
        <v>206</v>
      </c>
      <c r="R30" s="445"/>
      <c r="S30" s="446"/>
    </row>
    <row r="31" spans="1:19" s="372" customFormat="1" ht="14.25" customHeight="1" x14ac:dyDescent="0.15">
      <c r="A31" s="215" t="s">
        <v>88</v>
      </c>
      <c r="B31" s="341">
        <f>SUM(F31,J31,N31,R31)</f>
        <v>3620</v>
      </c>
      <c r="C31" s="402">
        <f>SUM(G31,K31,O31,S31)</f>
        <v>0</v>
      </c>
      <c r="D31" s="288"/>
      <c r="E31" s="104" t="s">
        <v>89</v>
      </c>
      <c r="F31" s="448">
        <f>SUM(F28:F29)</f>
        <v>2820</v>
      </c>
      <c r="G31" s="147">
        <f>SUM(G28:G29)</f>
        <v>0</v>
      </c>
      <c r="H31" s="345"/>
      <c r="I31" s="347"/>
      <c r="J31" s="306"/>
      <c r="K31" s="433"/>
      <c r="L31" s="449"/>
      <c r="M31" s="104" t="s">
        <v>89</v>
      </c>
      <c r="N31" s="448">
        <f>SUM(N28:N29)</f>
        <v>800</v>
      </c>
      <c r="O31" s="147">
        <f>SUM(O28:O29)</f>
        <v>0</v>
      </c>
      <c r="P31" s="306"/>
      <c r="Q31" s="347"/>
      <c r="R31" s="306"/>
      <c r="S31" s="349"/>
    </row>
    <row r="32" spans="1:19" ht="14.25" customHeight="1" x14ac:dyDescent="0.15">
      <c r="A32" s="127" t="s">
        <v>75</v>
      </c>
      <c r="B32" s="127"/>
      <c r="C32" s="450"/>
      <c r="D32" s="450"/>
      <c r="E32" s="450"/>
      <c r="F32" s="450"/>
      <c r="G32" s="451"/>
      <c r="H32" s="451"/>
      <c r="I32" s="451"/>
      <c r="J32" s="451"/>
      <c r="K32" s="451"/>
      <c r="L32" s="451"/>
      <c r="M32" s="451"/>
      <c r="N32" s="451"/>
      <c r="P32" s="352"/>
      <c r="Q32" s="353" t="s">
        <v>132</v>
      </c>
      <c r="R32" s="354">
        <f>SUM(B18,B27,B31)</f>
        <v>41210</v>
      </c>
      <c r="S32" s="349">
        <f>G18+K18+O18+S18+G27+K27+O27+S27+G31+O31</f>
        <v>0</v>
      </c>
    </row>
    <row r="33" spans="1:19" ht="12.75" customHeight="1" x14ac:dyDescent="0.15">
      <c r="A33" s="452" t="s">
        <v>133</v>
      </c>
      <c r="B33" s="452"/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2"/>
    </row>
    <row r="34" spans="1:19" s="356" customFormat="1" ht="12.75" customHeight="1" x14ac:dyDescent="0.15">
      <c r="A34" s="132" t="s">
        <v>208</v>
      </c>
      <c r="B34" s="127"/>
      <c r="G34" s="131" t="s">
        <v>209</v>
      </c>
      <c r="H34" s="131"/>
      <c r="I34" s="131"/>
      <c r="J34" s="131"/>
      <c r="K34" s="131"/>
      <c r="L34" s="127" t="s">
        <v>210</v>
      </c>
    </row>
    <row r="35" spans="1:19" s="357" customFormat="1" ht="12.75" customHeight="1" x14ac:dyDescent="0.15">
      <c r="A35" s="132" t="s">
        <v>211</v>
      </c>
      <c r="B35" s="127"/>
      <c r="F35" s="127"/>
      <c r="G35" s="127" t="s">
        <v>212</v>
      </c>
      <c r="L35" s="127" t="s">
        <v>213</v>
      </c>
      <c r="M35" s="356"/>
    </row>
    <row r="36" spans="1:19" s="356" customFormat="1" ht="12.75" customHeight="1" x14ac:dyDescent="0.15">
      <c r="A36" s="132" t="s">
        <v>214</v>
      </c>
      <c r="B36" s="127"/>
      <c r="G36" s="127" t="s">
        <v>215</v>
      </c>
      <c r="L36" s="127"/>
    </row>
    <row r="37" spans="1:19" s="356" customFormat="1" ht="12.75" customHeight="1" x14ac:dyDescent="0.15">
      <c r="A37" s="132" t="s">
        <v>216</v>
      </c>
      <c r="B37" s="127"/>
      <c r="G37" s="127" t="s">
        <v>217</v>
      </c>
      <c r="L37" s="127"/>
    </row>
    <row r="38" spans="1:19" s="356" customFormat="1" ht="12.75" customHeight="1" x14ac:dyDescent="0.15">
      <c r="A38" s="132" t="s">
        <v>218</v>
      </c>
      <c r="B38" s="127"/>
      <c r="G38" s="127" t="s">
        <v>219</v>
      </c>
      <c r="I38" s="127"/>
      <c r="J38" s="127"/>
    </row>
    <row r="39" spans="1:19" s="356" customFormat="1" ht="12.75" customHeight="1" x14ac:dyDescent="0.15">
      <c r="A39" s="132" t="s">
        <v>220</v>
      </c>
      <c r="B39" s="127"/>
      <c r="G39" s="127" t="s">
        <v>221</v>
      </c>
      <c r="I39" s="357"/>
      <c r="J39" s="357"/>
      <c r="L39" s="127"/>
    </row>
    <row r="40" spans="1:19" ht="11.25" customHeight="1" x14ac:dyDescent="0.15">
      <c r="L40" s="132"/>
    </row>
    <row r="41" spans="1:19" ht="11.25" customHeight="1" x14ac:dyDescent="0.15">
      <c r="K41" s="453"/>
      <c r="L41" s="453"/>
    </row>
    <row r="42" spans="1:19" ht="11.25" customHeight="1" x14ac:dyDescent="0.15">
      <c r="A42" s="357"/>
      <c r="B42" s="357"/>
      <c r="C42" s="454"/>
      <c r="E42" s="357"/>
    </row>
    <row r="43" spans="1:19" ht="11.25" customHeight="1" x14ac:dyDescent="0.15">
      <c r="A43" s="357"/>
      <c r="B43" s="357"/>
      <c r="C43" s="357"/>
      <c r="E43" s="357"/>
    </row>
  </sheetData>
  <mergeCells count="42">
    <mergeCell ref="E30:G30"/>
    <mergeCell ref="I30:K30"/>
    <mergeCell ref="M30:O30"/>
    <mergeCell ref="Q30:S30"/>
    <mergeCell ref="A33:S33"/>
    <mergeCell ref="G34:K34"/>
    <mergeCell ref="A8:B17"/>
    <mergeCell ref="A19:B26"/>
    <mergeCell ref="C23:C24"/>
    <mergeCell ref="C25:C26"/>
    <mergeCell ref="A28:B30"/>
    <mergeCell ref="C28:C29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2">
    <dataValidation type="decimal" allowBlank="1" showErrorMessage="1" errorTitle="ｴﾗｰ" error="販売店持ち部数内の枚数を入力してください。" sqref="G8:G16 S19 S22 O19 G28:G29 O23:O25 O28:O29 K19 O15:O16 O12:O13 O8:O9 K16 K12:K13 K8 S25:S26 G19:G26 S8" xr:uid="{63CBCF0D-9B82-4AC3-BD0B-9E1D51DDCC1D}">
      <formula1>0</formula1>
      <formula2>F8</formula2>
    </dataValidation>
    <dataValidation type="whole" allowBlank="1" showErrorMessage="1" errorTitle="ｴﾗｰ" error="販売店持ち部数内の枚数を入力してください。" sqref="G17 O17" xr:uid="{E7DEECE3-B44B-4352-8BBC-756D3597D78D}">
      <formula1>0</formula1>
      <formula2>F17</formula2>
    </dataValidation>
  </dataValidations>
  <printOptions horizontalCentered="1"/>
  <pageMargins left="0.23622047244094491" right="0.23622047244094491" top="0.94488188976377963" bottom="0.31496062992125984" header="0.94488188976377963" footer="0.31496062992125984"/>
  <pageSetup paperSize="9" scale="82" orientation="landscape" r:id="rId1"/>
  <headerFooter alignWithMargins="0">
    <oddHeader>&amp;C新聞折込広告部数表・申込書</oddHeader>
    <oddFooter>&amp;C（７）&amp;R&amp;8株式会社さきがけ折込センター
TEL018-889-8230
FAX018-829-1600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96C3E-E1E3-4F14-B670-239055DFF461}">
  <dimension ref="A1:S44"/>
  <sheetViews>
    <sheetView showGridLines="0" showZeros="0" view="pageBreakPreview" zoomScale="92" zoomScaleNormal="100" zoomScaleSheetLayoutView="92" workbookViewId="0">
      <selection activeCell="A3" sqref="A3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" style="151" customWidth="1"/>
    <col min="4" max="4" width="3.125" style="151" customWidth="1"/>
    <col min="5" max="5" width="12.875" style="151" customWidth="1"/>
    <col min="6" max="6" width="8.625" style="151" customWidth="1"/>
    <col min="7" max="7" width="10.625" style="151" customWidth="1"/>
    <col min="8" max="8" width="3.125" style="151" customWidth="1"/>
    <col min="9" max="9" width="12.875" style="151" customWidth="1"/>
    <col min="10" max="10" width="8.625" style="151" customWidth="1"/>
    <col min="11" max="11" width="10.625" style="151" customWidth="1"/>
    <col min="12" max="12" width="3.125" style="151" customWidth="1"/>
    <col min="13" max="13" width="12.875" style="151" customWidth="1"/>
    <col min="14" max="14" width="8.625" style="151" customWidth="1"/>
    <col min="15" max="15" width="10.625" style="151" customWidth="1"/>
    <col min="16" max="16" width="3.125" style="151" customWidth="1"/>
    <col min="17" max="17" width="12.87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221" t="s">
        <v>222</v>
      </c>
      <c r="B1" s="221"/>
      <c r="C1" s="221"/>
      <c r="D1" s="221"/>
      <c r="E1" s="221"/>
      <c r="F1" s="221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4"/>
      <c r="R2" s="19">
        <f>S28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28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38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369" t="s">
        <v>145</v>
      </c>
      <c r="Q5" s="51"/>
      <c r="R5" s="176"/>
      <c r="S5" s="53"/>
    </row>
    <row r="6" spans="1:19" s="372" customFormat="1" ht="15" customHeight="1" x14ac:dyDescent="0.15">
      <c r="A6" s="177" t="s">
        <v>77</v>
      </c>
      <c r="B6" s="178"/>
      <c r="C6" s="455" t="s">
        <v>78</v>
      </c>
      <c r="D6" s="180" t="s">
        <v>79</v>
      </c>
      <c r="E6" s="60"/>
      <c r="F6" s="60"/>
      <c r="G6" s="371"/>
      <c r="H6" s="180" t="s">
        <v>16</v>
      </c>
      <c r="I6" s="60"/>
      <c r="J6" s="60"/>
      <c r="K6" s="61"/>
      <c r="L6" s="59" t="s">
        <v>17</v>
      </c>
      <c r="M6" s="60"/>
      <c r="N6" s="60"/>
      <c r="O6" s="371"/>
      <c r="P6" s="180" t="s">
        <v>18</v>
      </c>
      <c r="Q6" s="60"/>
      <c r="R6" s="60"/>
      <c r="S6" s="61"/>
    </row>
    <row r="7" spans="1:19" s="372" customFormat="1" ht="15" customHeight="1" x14ac:dyDescent="0.15">
      <c r="A7" s="181"/>
      <c r="B7" s="182"/>
      <c r="C7" s="456"/>
      <c r="D7" s="184" t="s">
        <v>80</v>
      </c>
      <c r="E7" s="185"/>
      <c r="F7" s="66" t="s">
        <v>20</v>
      </c>
      <c r="G7" s="373" t="s">
        <v>21</v>
      </c>
      <c r="H7" s="184" t="s">
        <v>19</v>
      </c>
      <c r="I7" s="185"/>
      <c r="J7" s="66" t="s">
        <v>20</v>
      </c>
      <c r="K7" s="186" t="s">
        <v>21</v>
      </c>
      <c r="L7" s="65" t="s">
        <v>19</v>
      </c>
      <c r="M7" s="185"/>
      <c r="N7" s="66" t="s">
        <v>20</v>
      </c>
      <c r="O7" s="373" t="s">
        <v>21</v>
      </c>
      <c r="P7" s="457" t="s">
        <v>19</v>
      </c>
      <c r="Q7" s="458"/>
      <c r="R7" s="459" t="s">
        <v>20</v>
      </c>
      <c r="S7" s="460" t="s">
        <v>21</v>
      </c>
    </row>
    <row r="8" spans="1:19" s="372" customFormat="1" ht="15" customHeight="1" x14ac:dyDescent="0.15">
      <c r="A8" s="187" t="s">
        <v>223</v>
      </c>
      <c r="B8" s="188"/>
      <c r="C8" s="461"/>
      <c r="D8" s="243" t="s">
        <v>66</v>
      </c>
      <c r="E8" s="462" t="s">
        <v>224</v>
      </c>
      <c r="F8" s="138">
        <v>4370</v>
      </c>
      <c r="G8" s="313"/>
      <c r="H8" s="93"/>
      <c r="I8" s="133"/>
      <c r="J8" s="139"/>
      <c r="K8" s="96"/>
      <c r="L8" s="231" t="s">
        <v>225</v>
      </c>
      <c r="M8" s="463" t="s">
        <v>226</v>
      </c>
      <c r="N8" s="464">
        <v>1260</v>
      </c>
      <c r="O8" s="80"/>
      <c r="P8" s="465"/>
      <c r="Q8" s="194"/>
      <c r="R8" s="195"/>
      <c r="S8" s="233"/>
    </row>
    <row r="9" spans="1:19" s="372" customFormat="1" ht="15" customHeight="1" x14ac:dyDescent="0.15">
      <c r="A9" s="204"/>
      <c r="B9" s="205"/>
      <c r="C9" s="461"/>
      <c r="D9" s="243" t="s">
        <v>91</v>
      </c>
      <c r="E9" s="462" t="s">
        <v>227</v>
      </c>
      <c r="F9" s="209">
        <v>4390</v>
      </c>
      <c r="G9" s="313"/>
      <c r="H9" s="93"/>
      <c r="I9" s="133"/>
      <c r="J9" s="139"/>
      <c r="K9" s="96"/>
      <c r="L9" s="240"/>
      <c r="M9" s="462" t="s">
        <v>228</v>
      </c>
      <c r="N9" s="466">
        <v>110</v>
      </c>
      <c r="O9" s="80"/>
      <c r="P9" s="241"/>
      <c r="Q9" s="125"/>
      <c r="R9" s="305"/>
      <c r="S9" s="467"/>
    </row>
    <row r="10" spans="1:19" s="372" customFormat="1" ht="15" customHeight="1" x14ac:dyDescent="0.15">
      <c r="A10" s="204"/>
      <c r="B10" s="205"/>
      <c r="C10" s="461"/>
      <c r="D10" s="243" t="s">
        <v>157</v>
      </c>
      <c r="E10" s="462" t="s">
        <v>229</v>
      </c>
      <c r="F10" s="209">
        <v>800</v>
      </c>
      <c r="G10" s="313"/>
      <c r="H10" s="116"/>
      <c r="I10" s="125"/>
      <c r="J10" s="118"/>
      <c r="K10" s="247"/>
      <c r="L10" s="244"/>
      <c r="M10" s="245"/>
      <c r="N10" s="246"/>
      <c r="O10" s="246"/>
      <c r="P10" s="241"/>
      <c r="Q10" s="125"/>
      <c r="R10" s="305"/>
      <c r="S10" s="467"/>
    </row>
    <row r="11" spans="1:19" s="372" customFormat="1" ht="15" customHeight="1" x14ac:dyDescent="0.15">
      <c r="A11" s="204"/>
      <c r="B11" s="205"/>
      <c r="C11" s="468" t="s">
        <v>230</v>
      </c>
      <c r="D11" s="243" t="s">
        <v>162</v>
      </c>
      <c r="E11" s="462" t="s">
        <v>231</v>
      </c>
      <c r="F11" s="209">
        <v>440</v>
      </c>
      <c r="G11" s="313"/>
      <c r="H11" s="116"/>
      <c r="I11" s="125"/>
      <c r="J11" s="118"/>
      <c r="K11" s="247"/>
      <c r="L11" s="249"/>
      <c r="M11" s="125"/>
      <c r="N11" s="118"/>
      <c r="O11" s="118"/>
      <c r="P11" s="241"/>
      <c r="Q11" s="125"/>
      <c r="R11" s="305"/>
      <c r="S11" s="467"/>
    </row>
    <row r="12" spans="1:19" s="372" customFormat="1" ht="15" customHeight="1" x14ac:dyDescent="0.15">
      <c r="A12" s="204"/>
      <c r="B12" s="205"/>
      <c r="C12" s="468" t="s">
        <v>232</v>
      </c>
      <c r="D12" s="243" t="s">
        <v>169</v>
      </c>
      <c r="E12" s="462" t="s">
        <v>233</v>
      </c>
      <c r="F12" s="209">
        <v>1590</v>
      </c>
      <c r="G12" s="313"/>
      <c r="H12" s="93"/>
      <c r="I12" s="390"/>
      <c r="J12" s="139"/>
      <c r="K12" s="96"/>
      <c r="L12" s="249"/>
      <c r="M12" s="125"/>
      <c r="N12" s="118"/>
      <c r="O12" s="118"/>
      <c r="P12" s="241"/>
      <c r="Q12" s="125"/>
      <c r="R12" s="305"/>
      <c r="S12" s="467"/>
    </row>
    <row r="13" spans="1:19" s="372" customFormat="1" ht="15" customHeight="1" x14ac:dyDescent="0.15">
      <c r="A13" s="204"/>
      <c r="B13" s="205"/>
      <c r="C13" s="468" t="s">
        <v>234</v>
      </c>
      <c r="D13" s="243"/>
      <c r="E13" s="462" t="s">
        <v>235</v>
      </c>
      <c r="F13" s="209">
        <v>520</v>
      </c>
      <c r="G13" s="313"/>
      <c r="H13" s="116"/>
      <c r="I13" s="125"/>
      <c r="J13" s="305"/>
      <c r="K13" s="467"/>
      <c r="L13" s="249"/>
      <c r="M13" s="141"/>
      <c r="N13" s="101"/>
      <c r="O13" s="101"/>
      <c r="P13" s="241"/>
      <c r="Q13" s="125"/>
      <c r="R13" s="305"/>
      <c r="S13" s="467"/>
    </row>
    <row r="14" spans="1:19" s="372" customFormat="1" ht="15" customHeight="1" x14ac:dyDescent="0.15">
      <c r="A14" s="204"/>
      <c r="B14" s="205"/>
      <c r="C14" s="468" t="s">
        <v>236</v>
      </c>
      <c r="D14" s="243" t="s">
        <v>178</v>
      </c>
      <c r="E14" s="469" t="s">
        <v>237</v>
      </c>
      <c r="F14" s="209">
        <v>2440</v>
      </c>
      <c r="G14" s="313"/>
      <c r="H14" s="116"/>
      <c r="I14" s="125"/>
      <c r="J14" s="305"/>
      <c r="K14" s="467"/>
      <c r="L14" s="240" t="s">
        <v>238</v>
      </c>
      <c r="M14" s="462" t="s">
        <v>239</v>
      </c>
      <c r="N14" s="466">
        <v>280</v>
      </c>
      <c r="O14" s="80"/>
      <c r="P14" s="241"/>
      <c r="Q14" s="125"/>
      <c r="R14" s="305"/>
      <c r="S14" s="467"/>
    </row>
    <row r="15" spans="1:19" s="372" customFormat="1" ht="15" customHeight="1" x14ac:dyDescent="0.15">
      <c r="A15" s="204"/>
      <c r="B15" s="205"/>
      <c r="C15" s="468" t="s">
        <v>240</v>
      </c>
      <c r="D15" s="243"/>
      <c r="E15" s="462" t="s">
        <v>241</v>
      </c>
      <c r="F15" s="209">
        <v>1350</v>
      </c>
      <c r="G15" s="313"/>
      <c r="H15" s="93"/>
      <c r="I15" s="133"/>
      <c r="J15" s="139"/>
      <c r="K15" s="96"/>
      <c r="L15" s="240"/>
      <c r="M15" s="462" t="s">
        <v>242</v>
      </c>
      <c r="N15" s="466">
        <v>150</v>
      </c>
      <c r="O15" s="80"/>
      <c r="P15" s="241"/>
      <c r="Q15" s="125"/>
      <c r="R15" s="305"/>
      <c r="S15" s="467"/>
    </row>
    <row r="16" spans="1:19" s="372" customFormat="1" ht="15" customHeight="1" x14ac:dyDescent="0.15">
      <c r="A16" s="204"/>
      <c r="B16" s="205"/>
      <c r="C16" s="468" t="s">
        <v>243</v>
      </c>
      <c r="D16" s="243"/>
      <c r="E16" s="462" t="s">
        <v>244</v>
      </c>
      <c r="F16" s="209">
        <v>970</v>
      </c>
      <c r="G16" s="313"/>
      <c r="H16" s="116"/>
      <c r="I16" s="125"/>
      <c r="J16" s="305"/>
      <c r="K16" s="467"/>
      <c r="L16" s="240" t="s">
        <v>245</v>
      </c>
      <c r="M16" s="462" t="s">
        <v>246</v>
      </c>
      <c r="N16" s="466">
        <v>280</v>
      </c>
      <c r="O16" s="80"/>
      <c r="P16" s="241"/>
      <c r="Q16" s="125"/>
      <c r="R16" s="305"/>
      <c r="S16" s="467"/>
    </row>
    <row r="17" spans="1:19" s="372" customFormat="1" ht="15" customHeight="1" x14ac:dyDescent="0.15">
      <c r="A17" s="204"/>
      <c r="B17" s="205"/>
      <c r="C17" s="470" t="s">
        <v>247</v>
      </c>
      <c r="D17" s="243" t="s">
        <v>197</v>
      </c>
      <c r="E17" s="208" t="s">
        <v>248</v>
      </c>
      <c r="F17" s="209">
        <v>1880</v>
      </c>
      <c r="G17" s="313"/>
      <c r="H17" s="93"/>
      <c r="I17" s="133"/>
      <c r="J17" s="139"/>
      <c r="K17" s="96"/>
      <c r="L17" s="240" t="s">
        <v>249</v>
      </c>
      <c r="M17" s="208" t="s">
        <v>250</v>
      </c>
      <c r="N17" s="209">
        <v>350</v>
      </c>
      <c r="O17" s="80"/>
      <c r="P17" s="241"/>
      <c r="Q17" s="125"/>
      <c r="R17" s="305"/>
      <c r="S17" s="467"/>
    </row>
    <row r="18" spans="1:19" s="372" customFormat="1" ht="15" customHeight="1" x14ac:dyDescent="0.15">
      <c r="A18" s="215" t="s">
        <v>88</v>
      </c>
      <c r="B18" s="216">
        <f>SUM(F18,J18,N18,R18)</f>
        <v>21180</v>
      </c>
      <c r="C18" s="471">
        <f>SUM(G18,K18,O18,S18)</f>
        <v>0</v>
      </c>
      <c r="D18" s="472"/>
      <c r="E18" s="473" t="s">
        <v>89</v>
      </c>
      <c r="F18" s="252">
        <f>SUM(F8:F17)</f>
        <v>18750</v>
      </c>
      <c r="G18" s="474">
        <f>SUM(G8:G17)</f>
        <v>0</v>
      </c>
      <c r="H18" s="472"/>
      <c r="I18" s="475"/>
      <c r="J18" s="306"/>
      <c r="K18" s="349"/>
      <c r="L18" s="476"/>
      <c r="M18" s="473" t="s">
        <v>89</v>
      </c>
      <c r="N18" s="252">
        <f>SUM(N8:N17)</f>
        <v>2430</v>
      </c>
      <c r="O18" s="106">
        <f>SUM(O8:O17)</f>
        <v>0</v>
      </c>
      <c r="P18" s="477"/>
      <c r="Q18" s="475"/>
      <c r="R18" s="306"/>
      <c r="S18" s="349"/>
    </row>
    <row r="19" spans="1:19" s="372" customFormat="1" ht="15" customHeight="1" x14ac:dyDescent="0.15">
      <c r="A19" s="187" t="s">
        <v>251</v>
      </c>
      <c r="B19" s="188"/>
      <c r="C19" s="478" t="s">
        <v>252</v>
      </c>
      <c r="D19" s="230" t="s">
        <v>93</v>
      </c>
      <c r="E19" s="191" t="s">
        <v>253</v>
      </c>
      <c r="F19" s="192">
        <v>3520</v>
      </c>
      <c r="G19" s="80"/>
      <c r="H19" s="93"/>
      <c r="I19" s="133"/>
      <c r="J19" s="139"/>
      <c r="K19" s="96"/>
      <c r="L19" s="231" t="s">
        <v>254</v>
      </c>
      <c r="M19" s="191" t="s">
        <v>255</v>
      </c>
      <c r="N19" s="192">
        <v>510</v>
      </c>
      <c r="O19" s="80"/>
      <c r="P19" s="232"/>
      <c r="Q19" s="235"/>
      <c r="R19" s="235"/>
      <c r="S19" s="479"/>
    </row>
    <row r="20" spans="1:19" s="372" customFormat="1" ht="15" customHeight="1" x14ac:dyDescent="0.15">
      <c r="A20" s="204"/>
      <c r="B20" s="205"/>
      <c r="C20" s="388" t="s">
        <v>256</v>
      </c>
      <c r="D20" s="243"/>
      <c r="E20" s="462" t="s">
        <v>257</v>
      </c>
      <c r="F20" s="209">
        <v>430</v>
      </c>
      <c r="G20" s="80"/>
      <c r="H20" s="241"/>
      <c r="I20" s="125"/>
      <c r="J20" s="118"/>
      <c r="K20" s="247"/>
      <c r="L20" s="480"/>
      <c r="M20" s="480"/>
      <c r="N20" s="480"/>
      <c r="O20" s="480"/>
      <c r="P20" s="241"/>
      <c r="Q20" s="201"/>
      <c r="R20" s="201"/>
      <c r="S20" s="481"/>
    </row>
    <row r="21" spans="1:19" s="372" customFormat="1" ht="15" customHeight="1" x14ac:dyDescent="0.15">
      <c r="A21" s="204"/>
      <c r="B21" s="205"/>
      <c r="C21" s="482" t="s">
        <v>258</v>
      </c>
      <c r="D21" s="243"/>
      <c r="E21" s="462" t="s">
        <v>259</v>
      </c>
      <c r="F21" s="209">
        <v>780</v>
      </c>
      <c r="G21" s="80"/>
      <c r="H21" s="241"/>
      <c r="I21" s="125"/>
      <c r="J21" s="118"/>
      <c r="K21" s="118"/>
      <c r="L21" s="241"/>
      <c r="M21" s="125"/>
      <c r="N21" s="480"/>
      <c r="O21" s="483"/>
      <c r="P21" s="241"/>
      <c r="Q21" s="201"/>
      <c r="R21" s="201"/>
      <c r="S21" s="481"/>
    </row>
    <row r="22" spans="1:19" s="372" customFormat="1" ht="15" customHeight="1" x14ac:dyDescent="0.15">
      <c r="A22" s="204"/>
      <c r="B22" s="205"/>
      <c r="C22" s="484"/>
      <c r="D22" s="243"/>
      <c r="E22" s="462" t="s">
        <v>260</v>
      </c>
      <c r="F22" s="209">
        <v>1600</v>
      </c>
      <c r="G22" s="80"/>
      <c r="H22" s="241"/>
      <c r="I22" s="125"/>
      <c r="J22" s="118"/>
      <c r="K22" s="247"/>
      <c r="L22" s="485"/>
      <c r="M22" s="485"/>
      <c r="N22" s="485"/>
      <c r="O22" s="485"/>
      <c r="P22" s="241"/>
      <c r="Q22" s="201"/>
      <c r="R22" s="201"/>
      <c r="S22" s="481"/>
    </row>
    <row r="23" spans="1:19" s="372" customFormat="1" ht="15" customHeight="1" x14ac:dyDescent="0.15">
      <c r="A23" s="215" t="s">
        <v>88</v>
      </c>
      <c r="B23" s="216">
        <f>SUM(F23,J23,N23,R23)</f>
        <v>6840</v>
      </c>
      <c r="C23" s="471">
        <f>SUM(G23,K23,O23,S23)</f>
        <v>0</v>
      </c>
      <c r="D23" s="472"/>
      <c r="E23" s="473" t="s">
        <v>89</v>
      </c>
      <c r="F23" s="219">
        <f>SUM(F19:F22)</f>
        <v>6330</v>
      </c>
      <c r="G23" s="349">
        <f>SUM(G19:G22)</f>
        <v>0</v>
      </c>
      <c r="H23" s="477"/>
      <c r="I23" s="475"/>
      <c r="J23" s="222">
        <f>SUM(J19)</f>
        <v>0</v>
      </c>
      <c r="K23" s="226">
        <f>SUM(K19)</f>
        <v>0</v>
      </c>
      <c r="L23" s="221"/>
      <c r="M23" s="473" t="s">
        <v>89</v>
      </c>
      <c r="N23" s="486">
        <f>SUM(N19:N22)</f>
        <v>510</v>
      </c>
      <c r="O23" s="487">
        <f>SUM(O19)</f>
        <v>0</v>
      </c>
      <c r="P23" s="220"/>
      <c r="Q23" s="152"/>
      <c r="R23" s="152"/>
      <c r="S23" s="488"/>
    </row>
    <row r="24" spans="1:19" s="372" customFormat="1" ht="15" customHeight="1" x14ac:dyDescent="0.15">
      <c r="A24" s="187" t="s">
        <v>261</v>
      </c>
      <c r="B24" s="188"/>
      <c r="C24" s="312" t="s">
        <v>262</v>
      </c>
      <c r="D24" s="230"/>
      <c r="E24" s="463" t="s">
        <v>263</v>
      </c>
      <c r="F24" s="192">
        <v>2170</v>
      </c>
      <c r="G24" s="80"/>
      <c r="H24" s="489"/>
      <c r="I24" s="291"/>
      <c r="J24" s="439"/>
      <c r="K24" s="233"/>
      <c r="L24" s="489"/>
      <c r="M24" s="291"/>
      <c r="N24" s="439"/>
      <c r="O24" s="233"/>
      <c r="P24" s="241"/>
      <c r="Q24" s="201"/>
      <c r="R24" s="201"/>
      <c r="S24" s="481"/>
    </row>
    <row r="25" spans="1:19" s="372" customFormat="1" ht="15" customHeight="1" x14ac:dyDescent="0.15">
      <c r="A25" s="204"/>
      <c r="B25" s="205"/>
      <c r="C25" s="490" t="s">
        <v>264</v>
      </c>
      <c r="D25" s="207" t="s">
        <v>86</v>
      </c>
      <c r="E25" s="462" t="s">
        <v>265</v>
      </c>
      <c r="F25" s="209">
        <v>1110</v>
      </c>
      <c r="G25" s="80"/>
      <c r="H25" s="241"/>
      <c r="I25" s="125"/>
      <c r="J25" s="118"/>
      <c r="K25" s="247"/>
      <c r="L25" s="241"/>
      <c r="M25" s="125"/>
      <c r="N25" s="118"/>
      <c r="O25" s="247"/>
      <c r="P25" s="241"/>
      <c r="Q25" s="201"/>
      <c r="R25" s="201"/>
      <c r="S25" s="481"/>
    </row>
    <row r="26" spans="1:19" s="372" customFormat="1" ht="15" customHeight="1" x14ac:dyDescent="0.15">
      <c r="A26" s="204"/>
      <c r="B26" s="205"/>
      <c r="C26" s="491"/>
      <c r="D26" s="243" t="s">
        <v>152</v>
      </c>
      <c r="E26" s="462" t="s">
        <v>266</v>
      </c>
      <c r="F26" s="209">
        <v>1040</v>
      </c>
      <c r="G26" s="80"/>
      <c r="H26" s="241"/>
      <c r="I26" s="125"/>
      <c r="J26" s="118"/>
      <c r="K26" s="247"/>
      <c r="L26" s="241"/>
      <c r="M26" s="125"/>
      <c r="N26" s="118"/>
      <c r="O26" s="247"/>
      <c r="P26" s="241"/>
      <c r="Q26" s="201"/>
      <c r="R26" s="201"/>
      <c r="S26" s="481"/>
    </row>
    <row r="27" spans="1:19" s="372" customFormat="1" ht="15" customHeight="1" x14ac:dyDescent="0.15">
      <c r="A27" s="215" t="s">
        <v>88</v>
      </c>
      <c r="B27" s="341">
        <f>SUM(F27,J27,N27,R27)</f>
        <v>4320</v>
      </c>
      <c r="C27" s="307">
        <f>SUM(G27,K27,O27,S27)</f>
        <v>0</v>
      </c>
      <c r="D27" s="477"/>
      <c r="E27" s="473" t="s">
        <v>89</v>
      </c>
      <c r="F27" s="219">
        <f>SUM(F24:F26)</f>
        <v>4320</v>
      </c>
      <c r="G27" s="147">
        <f>SUM(G24:G26)</f>
        <v>0</v>
      </c>
      <c r="H27" s="477"/>
      <c r="I27" s="475"/>
      <c r="J27" s="222"/>
      <c r="K27" s="226"/>
      <c r="L27" s="477"/>
      <c r="M27" s="475"/>
      <c r="N27" s="222"/>
      <c r="O27" s="226"/>
      <c r="P27" s="345"/>
      <c r="Q27" s="347"/>
      <c r="R27" s="306"/>
      <c r="S27" s="349"/>
    </row>
    <row r="28" spans="1:19" s="372" customFormat="1" ht="15" customHeight="1" x14ac:dyDescent="0.15">
      <c r="A28" s="127" t="s">
        <v>75</v>
      </c>
      <c r="B28" s="127"/>
      <c r="C28" s="450"/>
      <c r="D28" s="450"/>
      <c r="E28" s="151"/>
      <c r="F28" s="151"/>
      <c r="G28" s="451"/>
      <c r="H28" s="451"/>
      <c r="I28" s="451"/>
      <c r="J28" s="451"/>
      <c r="K28" s="451"/>
      <c r="L28" s="451"/>
      <c r="M28" s="451"/>
      <c r="N28" s="451"/>
      <c r="O28" s="451"/>
      <c r="P28" s="492"/>
      <c r="Q28" s="353" t="s">
        <v>132</v>
      </c>
      <c r="R28" s="493">
        <f>SUM(B18,B23,B27)</f>
        <v>32340</v>
      </c>
      <c r="S28" s="494">
        <f>SUM(C18,C23,C27)</f>
        <v>0</v>
      </c>
    </row>
    <row r="29" spans="1:19" ht="15" customHeight="1" x14ac:dyDescent="0.15">
      <c r="A29" s="127" t="s">
        <v>133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</row>
    <row r="30" spans="1:19" s="356" customFormat="1" ht="15" customHeight="1" x14ac:dyDescent="0.15">
      <c r="A30" s="357" t="s">
        <v>267</v>
      </c>
      <c r="B30" s="357"/>
      <c r="C30" s="357"/>
      <c r="D30" s="357"/>
      <c r="E30" s="357"/>
      <c r="F30" s="495"/>
      <c r="G30" s="127" t="s">
        <v>268</v>
      </c>
      <c r="H30" s="127"/>
      <c r="I30" s="127"/>
      <c r="J30" s="127"/>
      <c r="K30" s="357"/>
      <c r="L30" s="127" t="s">
        <v>269</v>
      </c>
      <c r="M30" s="357"/>
      <c r="N30" s="495"/>
      <c r="O30" s="495"/>
      <c r="P30" s="496"/>
      <c r="Q30" s="495"/>
      <c r="R30" s="497"/>
      <c r="S30" s="498"/>
    </row>
    <row r="31" spans="1:19" s="495" customFormat="1" ht="15" customHeight="1" x14ac:dyDescent="0.15">
      <c r="A31" s="127" t="s">
        <v>270</v>
      </c>
      <c r="B31" s="127"/>
      <c r="C31" s="127"/>
      <c r="D31" s="127"/>
      <c r="E31" s="357"/>
      <c r="F31" s="356"/>
      <c r="G31" s="127" t="s">
        <v>271</v>
      </c>
      <c r="H31" s="357"/>
      <c r="I31" s="357"/>
      <c r="L31" s="127" t="s">
        <v>272</v>
      </c>
      <c r="M31" s="357"/>
      <c r="P31" s="496"/>
    </row>
    <row r="32" spans="1:19" s="495" customFormat="1" ht="15" customHeight="1" x14ac:dyDescent="0.15">
      <c r="A32" s="127" t="s">
        <v>273</v>
      </c>
      <c r="B32" s="127"/>
      <c r="C32" s="127"/>
      <c r="D32" s="127"/>
      <c r="E32" s="357"/>
      <c r="F32" s="356"/>
      <c r="G32" s="127" t="s">
        <v>274</v>
      </c>
      <c r="H32" s="357"/>
      <c r="I32" s="357"/>
      <c r="L32" s="127" t="s">
        <v>275</v>
      </c>
      <c r="M32" s="357"/>
      <c r="P32" s="496"/>
    </row>
    <row r="33" spans="1:19" s="495" customFormat="1" ht="15" customHeight="1" x14ac:dyDescent="0.15">
      <c r="A33" s="127" t="s">
        <v>276</v>
      </c>
      <c r="B33" s="127"/>
      <c r="C33" s="127"/>
      <c r="D33" s="127"/>
      <c r="E33" s="357"/>
      <c r="G33" s="127" t="s">
        <v>277</v>
      </c>
      <c r="H33" s="357"/>
      <c r="I33" s="357"/>
      <c r="L33" s="127"/>
      <c r="M33" s="357"/>
      <c r="P33" s="496"/>
    </row>
    <row r="34" spans="1:19" s="495" customFormat="1" ht="15" customHeight="1" x14ac:dyDescent="0.15">
      <c r="A34" s="127" t="s">
        <v>278</v>
      </c>
      <c r="B34" s="127"/>
      <c r="C34" s="127"/>
      <c r="D34" s="127"/>
      <c r="E34" s="357"/>
      <c r="G34" s="127" t="s">
        <v>279</v>
      </c>
      <c r="H34" s="357"/>
      <c r="I34" s="357"/>
      <c r="L34" s="127"/>
      <c r="M34" s="357"/>
    </row>
    <row r="35" spans="1:19" s="495" customFormat="1" ht="15" customHeight="1" x14ac:dyDescent="0.15">
      <c r="A35" s="127" t="s">
        <v>280</v>
      </c>
      <c r="B35" s="127"/>
      <c r="C35" s="127"/>
      <c r="D35" s="127"/>
      <c r="E35" s="357"/>
      <c r="G35" s="127" t="s">
        <v>281</v>
      </c>
      <c r="H35" s="127"/>
      <c r="I35" s="127"/>
      <c r="J35" s="127"/>
      <c r="L35" s="127"/>
      <c r="M35" s="357"/>
      <c r="P35" s="496"/>
    </row>
    <row r="36" spans="1:19" s="495" customFormat="1" ht="15" customHeight="1" x14ac:dyDescent="0.15">
      <c r="A36" s="127"/>
      <c r="B36" s="127"/>
      <c r="C36" s="127"/>
      <c r="D36" s="127"/>
      <c r="E36" s="357"/>
      <c r="F36" s="356"/>
    </row>
    <row r="37" spans="1:19" s="495" customFormat="1" ht="11.25" customHeight="1" x14ac:dyDescent="0.15">
      <c r="H37" s="496"/>
      <c r="R37" s="499"/>
      <c r="S37" s="499"/>
    </row>
    <row r="38" spans="1:19" s="495" customFormat="1" ht="11.25" customHeight="1" x14ac:dyDescent="0.15"/>
    <row r="39" spans="1:19" s="495" customFormat="1" ht="11.25" customHeight="1" x14ac:dyDescent="0.15">
      <c r="L39" s="500"/>
      <c r="M39" s="500"/>
      <c r="N39" s="500"/>
      <c r="O39" s="500"/>
      <c r="P39" s="500"/>
      <c r="Q39" s="500"/>
    </row>
    <row r="40" spans="1:19" s="495" customFormat="1" ht="11.25" customHeight="1" x14ac:dyDescent="0.15">
      <c r="A40" s="501"/>
      <c r="B40" s="501"/>
      <c r="C40" s="500"/>
      <c r="D40" s="500"/>
      <c r="E40" s="500"/>
      <c r="F40" s="500"/>
      <c r="G40" s="500"/>
      <c r="H40" s="500"/>
      <c r="I40" s="500"/>
      <c r="J40" s="500"/>
      <c r="K40" s="500"/>
      <c r="L40" s="151"/>
      <c r="M40" s="151"/>
      <c r="N40" s="151"/>
      <c r="O40" s="151"/>
      <c r="P40" s="151"/>
      <c r="Q40" s="151"/>
      <c r="R40" s="500"/>
      <c r="S40" s="500"/>
    </row>
    <row r="41" spans="1:19" s="500" customFormat="1" ht="15" customHeight="1" x14ac:dyDescent="0.15">
      <c r="A41" s="359"/>
      <c r="B41" s="359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</row>
    <row r="42" spans="1:19" ht="15" customHeight="1" x14ac:dyDescent="0.15">
      <c r="A42" s="359"/>
      <c r="B42" s="359"/>
    </row>
    <row r="43" spans="1:19" ht="15" customHeight="1" x14ac:dyDescent="0.15">
      <c r="A43" s="359"/>
      <c r="B43" s="359"/>
    </row>
    <row r="44" spans="1:19" ht="15" customHeight="1" x14ac:dyDescent="0.15"/>
  </sheetData>
  <mergeCells count="36">
    <mergeCell ref="A8:B17"/>
    <mergeCell ref="A19:B22"/>
    <mergeCell ref="C21:C22"/>
    <mergeCell ref="A24:B26"/>
    <mergeCell ref="C25:C26"/>
    <mergeCell ref="R30:S30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1">
    <dataValidation type="decimal" allowBlank="1" showErrorMessage="1" errorTitle="ｴﾗｰ" error="販売店持ち部数内の枚数を入力してください。" sqref="O24 K24 G24:G26 O19 K19 G19:G22 O14:O17 O8:O9 K17 K15 K12 K8:K9 G8:G17" xr:uid="{EB6E8DA7-4334-4523-AF79-41111DF40887}">
      <formula1>0</formula1>
      <formula2>F8</formula2>
    </dataValidation>
  </dataValidations>
  <printOptions horizontalCentered="1"/>
  <pageMargins left="0" right="0" top="0.78740157480314965" bottom="0.59055118110236227" header="0.78740157480314965" footer="0.31496062992125984"/>
  <pageSetup paperSize="9" scale="91" orientation="landscape" r:id="rId1"/>
  <headerFooter alignWithMargins="0">
    <oddHeader>&amp;C新聞折込広告部数表・申込書</oddHeader>
    <oddFooter>&amp;C（８）&amp;R&amp;8株式会社さきがけ折込センター
TEL018-889-8230
FAX018-829-1600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E9E5-DC2F-4D53-9663-4D78FE2B5E60}">
  <dimension ref="A1:S35"/>
  <sheetViews>
    <sheetView showGridLines="0" showZeros="0" view="pageBreakPreview" zoomScale="96" zoomScaleNormal="100" zoomScaleSheetLayoutView="96" workbookViewId="0">
      <selection activeCell="A3" sqref="A3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" style="151" customWidth="1"/>
    <col min="4" max="4" width="3.125" style="151" customWidth="1"/>
    <col min="5" max="5" width="14.375" style="151" customWidth="1"/>
    <col min="6" max="6" width="8.375" style="151" customWidth="1"/>
    <col min="7" max="7" width="10.375" style="151" customWidth="1"/>
    <col min="8" max="8" width="3.125" style="151" customWidth="1"/>
    <col min="9" max="9" width="12.875" style="151" customWidth="1"/>
    <col min="10" max="10" width="8.375" style="151" customWidth="1"/>
    <col min="11" max="11" width="10.375" style="151" customWidth="1"/>
    <col min="12" max="12" width="3.125" style="151" customWidth="1"/>
    <col min="13" max="13" width="12.875" style="151" customWidth="1"/>
    <col min="14" max="14" width="8.375" style="151" customWidth="1"/>
    <col min="15" max="15" width="10.375" style="151" customWidth="1"/>
    <col min="16" max="16" width="3.125" style="151" customWidth="1"/>
    <col min="17" max="17" width="12.87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221" t="s">
        <v>282</v>
      </c>
      <c r="B1" s="221"/>
      <c r="C1" s="221"/>
      <c r="D1" s="221"/>
      <c r="E1" s="221"/>
      <c r="F1" s="221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7"/>
      <c r="R2" s="19">
        <f>S28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163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169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369" t="s">
        <v>145</v>
      </c>
      <c r="Q5" s="47"/>
      <c r="R5" s="176"/>
      <c r="S5" s="53"/>
    </row>
    <row r="6" spans="1:19" s="372" customFormat="1" ht="15" customHeight="1" x14ac:dyDescent="0.15">
      <c r="A6" s="177" t="s">
        <v>77</v>
      </c>
      <c r="B6" s="178"/>
      <c r="C6" s="370" t="s">
        <v>78</v>
      </c>
      <c r="D6" s="180" t="s">
        <v>79</v>
      </c>
      <c r="E6" s="60"/>
      <c r="F6" s="60"/>
      <c r="G6" s="61"/>
      <c r="H6" s="180" t="s">
        <v>16</v>
      </c>
      <c r="I6" s="60"/>
      <c r="J6" s="60"/>
      <c r="K6" s="61"/>
      <c r="L6" s="180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s="372" customFormat="1" ht="15" customHeight="1" x14ac:dyDescent="0.15">
      <c r="A7" s="181"/>
      <c r="B7" s="182"/>
      <c r="C7" s="183"/>
      <c r="D7" s="184" t="s">
        <v>80</v>
      </c>
      <c r="E7" s="185"/>
      <c r="F7" s="66" t="s">
        <v>20</v>
      </c>
      <c r="G7" s="186" t="s">
        <v>21</v>
      </c>
      <c r="H7" s="184" t="s">
        <v>19</v>
      </c>
      <c r="I7" s="185"/>
      <c r="J7" s="66" t="s">
        <v>20</v>
      </c>
      <c r="K7" s="186" t="s">
        <v>21</v>
      </c>
      <c r="L7" s="184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s="372" customFormat="1" ht="15" customHeight="1" x14ac:dyDescent="0.15">
      <c r="A8" s="502" t="s">
        <v>283</v>
      </c>
      <c r="B8" s="503"/>
      <c r="C8" s="504"/>
      <c r="D8" s="190"/>
      <c r="E8" s="191" t="s">
        <v>284</v>
      </c>
      <c r="F8" s="192">
        <v>400</v>
      </c>
      <c r="G8" s="80"/>
      <c r="H8" s="505"/>
      <c r="I8" s="191" t="s">
        <v>285</v>
      </c>
      <c r="J8" s="192">
        <v>1470</v>
      </c>
      <c r="K8" s="80"/>
      <c r="L8" s="505"/>
      <c r="M8" s="191" t="s">
        <v>286</v>
      </c>
      <c r="N8" s="192">
        <v>1850</v>
      </c>
      <c r="O8" s="80"/>
      <c r="P8" s="438"/>
      <c r="Q8" s="291"/>
      <c r="R8" s="439"/>
      <c r="S8" s="233"/>
    </row>
    <row r="9" spans="1:19" s="372" customFormat="1" ht="15" customHeight="1" x14ac:dyDescent="0.15">
      <c r="A9" s="506"/>
      <c r="B9" s="507"/>
      <c r="C9" s="508"/>
      <c r="D9" s="409"/>
      <c r="E9" s="248" t="s">
        <v>287</v>
      </c>
      <c r="F9" s="209">
        <v>2330</v>
      </c>
      <c r="G9" s="80"/>
      <c r="H9" s="410"/>
      <c r="I9" s="245"/>
      <c r="J9" s="246"/>
      <c r="K9" s="509"/>
      <c r="L9" s="410"/>
      <c r="M9" s="245"/>
      <c r="N9" s="246"/>
      <c r="O9" s="509"/>
      <c r="P9" s="241"/>
      <c r="Q9" s="125"/>
      <c r="R9" s="242"/>
      <c r="S9" s="96"/>
    </row>
    <row r="10" spans="1:19" s="372" customFormat="1" ht="15" customHeight="1" x14ac:dyDescent="0.15">
      <c r="A10" s="506"/>
      <c r="B10" s="507"/>
      <c r="C10" s="508"/>
      <c r="D10" s="409"/>
      <c r="E10" s="248" t="s">
        <v>288</v>
      </c>
      <c r="F10" s="209">
        <v>2630</v>
      </c>
      <c r="G10" s="80"/>
      <c r="H10" s="210"/>
      <c r="I10" s="125"/>
      <c r="J10" s="305"/>
      <c r="K10" s="377"/>
      <c r="L10" s="210"/>
      <c r="M10" s="125"/>
      <c r="N10" s="118"/>
      <c r="O10" s="126"/>
      <c r="P10" s="210"/>
      <c r="Q10" s="125"/>
      <c r="R10" s="118"/>
      <c r="S10" s="126"/>
    </row>
    <row r="11" spans="1:19" s="372" customFormat="1" ht="15" customHeight="1" x14ac:dyDescent="0.15">
      <c r="A11" s="506"/>
      <c r="B11" s="507"/>
      <c r="C11" s="510"/>
      <c r="D11" s="243" t="s">
        <v>66</v>
      </c>
      <c r="E11" s="248" t="s">
        <v>289</v>
      </c>
      <c r="F11" s="209">
        <v>2970</v>
      </c>
      <c r="G11" s="80"/>
      <c r="H11" s="210"/>
      <c r="I11" s="125"/>
      <c r="J11" s="305"/>
      <c r="K11" s="377"/>
      <c r="L11" s="210"/>
      <c r="M11" s="125"/>
      <c r="N11" s="118"/>
      <c r="O11" s="126"/>
      <c r="P11" s="210"/>
      <c r="Q11" s="125"/>
      <c r="R11" s="305"/>
      <c r="S11" s="377"/>
    </row>
    <row r="12" spans="1:19" s="372" customFormat="1" ht="15" customHeight="1" x14ac:dyDescent="0.15">
      <c r="A12" s="506"/>
      <c r="B12" s="507"/>
      <c r="C12" s="511" t="s">
        <v>290</v>
      </c>
      <c r="D12" s="243"/>
      <c r="E12" s="208" t="s">
        <v>291</v>
      </c>
      <c r="F12" s="209">
        <v>900</v>
      </c>
      <c r="G12" s="80"/>
      <c r="H12" s="210"/>
      <c r="I12" s="125"/>
      <c r="J12" s="305"/>
      <c r="K12" s="377"/>
      <c r="L12" s="210"/>
      <c r="M12" s="125"/>
      <c r="N12" s="118"/>
      <c r="O12" s="126"/>
      <c r="P12" s="210"/>
      <c r="Q12" s="125"/>
      <c r="R12" s="305"/>
      <c r="S12" s="377"/>
    </row>
    <row r="13" spans="1:19" s="372" customFormat="1" ht="15" customHeight="1" x14ac:dyDescent="0.15">
      <c r="A13" s="506"/>
      <c r="B13" s="507"/>
      <c r="C13" s="512"/>
      <c r="D13" s="243"/>
      <c r="E13" s="208" t="s">
        <v>292</v>
      </c>
      <c r="F13" s="209">
        <v>490</v>
      </c>
      <c r="G13" s="80"/>
      <c r="H13" s="210"/>
      <c r="I13" s="125"/>
      <c r="J13" s="305"/>
      <c r="K13" s="377"/>
      <c r="L13" s="210"/>
      <c r="M13" s="125"/>
      <c r="N13" s="118"/>
      <c r="O13" s="126"/>
      <c r="P13" s="210"/>
      <c r="Q13" s="125"/>
      <c r="R13" s="305"/>
      <c r="S13" s="377"/>
    </row>
    <row r="14" spans="1:19" s="372" customFormat="1" ht="15" customHeight="1" x14ac:dyDescent="0.15">
      <c r="A14" s="506"/>
      <c r="B14" s="507"/>
      <c r="C14" s="513" t="s">
        <v>293</v>
      </c>
      <c r="D14" s="243"/>
      <c r="E14" s="208" t="s">
        <v>294</v>
      </c>
      <c r="F14" s="209">
        <v>1850</v>
      </c>
      <c r="G14" s="80"/>
      <c r="H14" s="426"/>
      <c r="I14" s="141"/>
      <c r="J14" s="386"/>
      <c r="K14" s="398"/>
      <c r="L14" s="426"/>
      <c r="M14" s="141"/>
      <c r="N14" s="386"/>
      <c r="O14" s="398"/>
      <c r="P14" s="210"/>
      <c r="Q14" s="125"/>
      <c r="R14" s="305"/>
      <c r="S14" s="377"/>
    </row>
    <row r="15" spans="1:19" s="372" customFormat="1" ht="15" customHeight="1" x14ac:dyDescent="0.15">
      <c r="A15" s="506"/>
      <c r="B15" s="507"/>
      <c r="C15" s="511" t="s">
        <v>295</v>
      </c>
      <c r="D15" s="243"/>
      <c r="E15" s="208" t="s">
        <v>296</v>
      </c>
      <c r="F15" s="209">
        <v>1050</v>
      </c>
      <c r="G15" s="80"/>
      <c r="H15" s="514"/>
      <c r="I15" s="208" t="s">
        <v>297</v>
      </c>
      <c r="J15" s="209">
        <v>30</v>
      </c>
      <c r="K15" s="80"/>
      <c r="L15" s="514"/>
      <c r="M15" s="208" t="s">
        <v>298</v>
      </c>
      <c r="N15" s="209">
        <v>80</v>
      </c>
      <c r="O15" s="80"/>
      <c r="P15" s="210"/>
      <c r="Q15" s="125"/>
      <c r="R15" s="305"/>
      <c r="S15" s="377"/>
    </row>
    <row r="16" spans="1:19" s="372" customFormat="1" ht="15" customHeight="1" x14ac:dyDescent="0.15">
      <c r="A16" s="506"/>
      <c r="B16" s="507"/>
      <c r="C16" s="512"/>
      <c r="D16" s="243"/>
      <c r="E16" s="248"/>
      <c r="F16" s="515"/>
      <c r="G16" s="80"/>
      <c r="H16" s="410"/>
      <c r="I16" s="245"/>
      <c r="J16" s="321"/>
      <c r="K16" s="92"/>
      <c r="L16" s="514"/>
      <c r="M16" s="208" t="s">
        <v>299</v>
      </c>
      <c r="N16" s="209">
        <v>30</v>
      </c>
      <c r="O16" s="80"/>
      <c r="P16" s="210"/>
      <c r="Q16" s="125"/>
      <c r="R16" s="305"/>
      <c r="S16" s="377"/>
    </row>
    <row r="17" spans="1:19" s="372" customFormat="1" ht="15" customHeight="1" x14ac:dyDescent="0.15">
      <c r="A17" s="506"/>
      <c r="B17" s="507"/>
      <c r="C17" s="513" t="s">
        <v>300</v>
      </c>
      <c r="D17" s="243"/>
      <c r="E17" s="248"/>
      <c r="F17" s="515"/>
      <c r="G17" s="80"/>
      <c r="H17" s="210"/>
      <c r="I17" s="125"/>
      <c r="J17" s="242"/>
      <c r="K17" s="96"/>
      <c r="L17" s="514"/>
      <c r="M17" s="248" t="s">
        <v>301</v>
      </c>
      <c r="N17" s="209">
        <v>60</v>
      </c>
      <c r="O17" s="80"/>
      <c r="P17" s="210"/>
      <c r="Q17" s="125"/>
      <c r="R17" s="305"/>
      <c r="S17" s="377"/>
    </row>
    <row r="18" spans="1:19" s="372" customFormat="1" ht="15" customHeight="1" x14ac:dyDescent="0.15">
      <c r="A18" s="506"/>
      <c r="B18" s="507"/>
      <c r="C18" s="513" t="s">
        <v>302</v>
      </c>
      <c r="D18" s="243"/>
      <c r="E18" s="208" t="s">
        <v>303</v>
      </c>
      <c r="F18" s="209">
        <v>1100</v>
      </c>
      <c r="G18" s="80"/>
      <c r="H18" s="210"/>
      <c r="I18" s="125"/>
      <c r="J18" s="305"/>
      <c r="K18" s="377"/>
      <c r="L18" s="240" t="s">
        <v>157</v>
      </c>
      <c r="M18" s="208" t="s">
        <v>304</v>
      </c>
      <c r="N18" s="209">
        <v>220</v>
      </c>
      <c r="O18" s="313"/>
      <c r="P18" s="107"/>
      <c r="Q18" s="133"/>
      <c r="R18" s="139"/>
      <c r="S18" s="96"/>
    </row>
    <row r="19" spans="1:19" s="372" customFormat="1" ht="15" customHeight="1" x14ac:dyDescent="0.15">
      <c r="A19" s="506"/>
      <c r="B19" s="507"/>
      <c r="C19" s="511" t="s">
        <v>305</v>
      </c>
      <c r="D19" s="243"/>
      <c r="E19" s="208" t="s">
        <v>306</v>
      </c>
      <c r="F19" s="209">
        <v>560</v>
      </c>
      <c r="G19" s="80"/>
      <c r="H19" s="210"/>
      <c r="I19" s="125"/>
      <c r="J19" s="305"/>
      <c r="K19" s="377"/>
      <c r="L19" s="244"/>
      <c r="M19" s="245"/>
      <c r="N19" s="383"/>
      <c r="O19" s="516"/>
      <c r="P19" s="210"/>
      <c r="Q19" s="125"/>
      <c r="R19" s="305"/>
      <c r="S19" s="377"/>
    </row>
    <row r="20" spans="1:19" s="372" customFormat="1" ht="15" customHeight="1" x14ac:dyDescent="0.15">
      <c r="A20" s="506"/>
      <c r="B20" s="507"/>
      <c r="C20" s="512"/>
      <c r="D20" s="243"/>
      <c r="E20" s="208" t="s">
        <v>307</v>
      </c>
      <c r="F20" s="209">
        <v>320</v>
      </c>
      <c r="G20" s="80"/>
      <c r="H20" s="210"/>
      <c r="I20" s="125"/>
      <c r="J20" s="305"/>
      <c r="K20" s="377"/>
      <c r="L20" s="249"/>
      <c r="M20" s="125"/>
      <c r="N20" s="305"/>
      <c r="O20" s="377"/>
      <c r="P20" s="210"/>
      <c r="Q20" s="125"/>
      <c r="R20" s="305"/>
      <c r="S20" s="377"/>
    </row>
    <row r="21" spans="1:19" s="372" customFormat="1" ht="15" customHeight="1" x14ac:dyDescent="0.15">
      <c r="A21" s="506"/>
      <c r="B21" s="507"/>
      <c r="C21" s="512"/>
      <c r="D21" s="243"/>
      <c r="E21" s="208" t="s">
        <v>308</v>
      </c>
      <c r="F21" s="209">
        <v>230</v>
      </c>
      <c r="G21" s="80"/>
      <c r="H21" s="210"/>
      <c r="I21" s="125"/>
      <c r="J21" s="305"/>
      <c r="K21" s="377"/>
      <c r="L21" s="251"/>
      <c r="M21" s="141"/>
      <c r="N21" s="386"/>
      <c r="O21" s="398"/>
      <c r="P21" s="210"/>
      <c r="Q21" s="125"/>
      <c r="R21" s="305"/>
      <c r="S21" s="377"/>
    </row>
    <row r="22" spans="1:19" s="372" customFormat="1" ht="15" customHeight="1" x14ac:dyDescent="0.15">
      <c r="A22" s="506"/>
      <c r="B22" s="507"/>
      <c r="C22" s="323" t="s">
        <v>309</v>
      </c>
      <c r="D22" s="243"/>
      <c r="E22" s="208" t="s">
        <v>310</v>
      </c>
      <c r="F22" s="209">
        <v>1270</v>
      </c>
      <c r="G22" s="80"/>
      <c r="H22" s="240"/>
      <c r="I22" s="208" t="s">
        <v>311</v>
      </c>
      <c r="J22" s="209">
        <v>180</v>
      </c>
      <c r="K22" s="80"/>
      <c r="L22" s="240"/>
      <c r="M22" s="208" t="s">
        <v>310</v>
      </c>
      <c r="N22" s="209">
        <v>100</v>
      </c>
      <c r="O22" s="80"/>
      <c r="P22" s="210"/>
      <c r="Q22" s="125"/>
      <c r="R22" s="305"/>
      <c r="S22" s="377"/>
    </row>
    <row r="23" spans="1:19" s="372" customFormat="1" ht="15" customHeight="1" x14ac:dyDescent="0.15">
      <c r="A23" s="517" t="s">
        <v>88</v>
      </c>
      <c r="B23" s="518">
        <f>SUM(F23,J23,N23,R23)</f>
        <v>20120</v>
      </c>
      <c r="C23" s="519">
        <f>SUM(G23,K23,O23,S23)</f>
        <v>0</v>
      </c>
      <c r="D23" s="404"/>
      <c r="E23" s="520" t="s">
        <v>89</v>
      </c>
      <c r="F23" s="219">
        <f>SUM(F8:F22)</f>
        <v>16100</v>
      </c>
      <c r="G23" s="147">
        <f>SUM(G8:G22)</f>
        <v>0</v>
      </c>
      <c r="H23" s="432"/>
      <c r="I23" s="520" t="s">
        <v>89</v>
      </c>
      <c r="J23" s="219">
        <f>SUM(J8,J15,J22)</f>
        <v>1680</v>
      </c>
      <c r="K23" s="147">
        <f>SUM(K8,K15,K22)</f>
        <v>0</v>
      </c>
      <c r="L23" s="285"/>
      <c r="M23" s="520" t="s">
        <v>89</v>
      </c>
      <c r="N23" s="219">
        <f>SUM(N8,N15:N18,N22)</f>
        <v>2340</v>
      </c>
      <c r="O23" s="147">
        <f>SUM(O8,O15:O18,O22)</f>
        <v>0</v>
      </c>
      <c r="P23" s="220"/>
      <c r="Q23" s="521"/>
      <c r="R23" s="306">
        <f>SUM(R18)</f>
        <v>0</v>
      </c>
      <c r="S23" s="349">
        <f>SUM(S18)</f>
        <v>0</v>
      </c>
    </row>
    <row r="24" spans="1:19" s="372" customFormat="1" ht="15" customHeight="1" x14ac:dyDescent="0.15">
      <c r="A24" s="502" t="s">
        <v>312</v>
      </c>
      <c r="B24" s="522"/>
      <c r="C24" s="478" t="s">
        <v>313</v>
      </c>
      <c r="D24" s="230" t="s">
        <v>91</v>
      </c>
      <c r="E24" s="523" t="s">
        <v>314</v>
      </c>
      <c r="F24" s="192">
        <v>3350</v>
      </c>
      <c r="G24" s="80"/>
      <c r="H24" s="193"/>
      <c r="I24" s="194"/>
      <c r="J24" s="437"/>
      <c r="K24" s="524"/>
      <c r="L24" s="525"/>
      <c r="M24" s="526"/>
      <c r="N24" s="527"/>
      <c r="O24" s="528"/>
      <c r="P24" s="210"/>
      <c r="Q24" s="125"/>
      <c r="R24" s="305"/>
      <c r="S24" s="377"/>
    </row>
    <row r="25" spans="1:19" s="372" customFormat="1" ht="15" customHeight="1" x14ac:dyDescent="0.15">
      <c r="A25" s="529"/>
      <c r="B25" s="530"/>
      <c r="C25" s="468" t="s">
        <v>315</v>
      </c>
      <c r="D25" s="243"/>
      <c r="E25" s="208"/>
      <c r="F25" s="515"/>
      <c r="G25" s="80"/>
      <c r="H25" s="210"/>
      <c r="I25" s="125"/>
      <c r="J25" s="305"/>
      <c r="K25" s="467"/>
      <c r="L25" s="240" t="s">
        <v>162</v>
      </c>
      <c r="M25" s="208" t="s">
        <v>316</v>
      </c>
      <c r="N25" s="209">
        <v>250</v>
      </c>
      <c r="O25" s="80"/>
      <c r="P25" s="210"/>
      <c r="Q25" s="125"/>
      <c r="R25" s="305"/>
      <c r="S25" s="377"/>
    </row>
    <row r="26" spans="1:19" s="372" customFormat="1" ht="15" customHeight="1" x14ac:dyDescent="0.15">
      <c r="A26" s="529"/>
      <c r="B26" s="530"/>
      <c r="C26" s="301" t="s">
        <v>317</v>
      </c>
      <c r="D26" s="409"/>
      <c r="E26" s="208" t="s">
        <v>318</v>
      </c>
      <c r="F26" s="209">
        <v>2450</v>
      </c>
      <c r="G26" s="80"/>
      <c r="H26" s="210"/>
      <c r="I26" s="125"/>
      <c r="J26" s="305"/>
      <c r="K26" s="467"/>
      <c r="L26" s="240"/>
      <c r="M26" s="248" t="s">
        <v>319</v>
      </c>
      <c r="N26" s="209">
        <v>90</v>
      </c>
      <c r="O26" s="80"/>
      <c r="P26" s="210"/>
      <c r="Q26" s="125"/>
      <c r="R26" s="305"/>
      <c r="S26" s="377"/>
    </row>
    <row r="27" spans="1:19" s="372" customFormat="1" ht="15" customHeight="1" x14ac:dyDescent="0.15">
      <c r="A27" s="517" t="s">
        <v>88</v>
      </c>
      <c r="B27" s="518">
        <f>SUM(F27,J27,N27,R27)</f>
        <v>6140</v>
      </c>
      <c r="C27" s="519">
        <f>SUM(G27,K27,O27,S27)</f>
        <v>0</v>
      </c>
      <c r="D27" s="477"/>
      <c r="E27" s="520" t="s">
        <v>89</v>
      </c>
      <c r="F27" s="219">
        <f>SUM(F24:F26)</f>
        <v>5800</v>
      </c>
      <c r="G27" s="406">
        <f>SUM(G24:G26)</f>
        <v>0</v>
      </c>
      <c r="H27" s="345"/>
      <c r="I27" s="347"/>
      <c r="J27" s="306"/>
      <c r="K27" s="349"/>
      <c r="L27" s="345"/>
      <c r="M27" s="520" t="s">
        <v>89</v>
      </c>
      <c r="N27" s="219">
        <f>SUM(N25:N26)</f>
        <v>340</v>
      </c>
      <c r="O27" s="147">
        <f>SUM(O25:O26)</f>
        <v>0</v>
      </c>
      <c r="P27" s="345"/>
      <c r="Q27" s="347"/>
      <c r="R27" s="306"/>
      <c r="S27" s="349"/>
    </row>
    <row r="28" spans="1:19" ht="15" customHeight="1" x14ac:dyDescent="0.15">
      <c r="A28" s="127" t="s">
        <v>75</v>
      </c>
      <c r="B28" s="132"/>
      <c r="C28" s="31"/>
      <c r="D28" s="531"/>
      <c r="E28" s="531"/>
      <c r="F28" s="31"/>
      <c r="G28" s="531"/>
      <c r="H28" s="531"/>
      <c r="I28" s="31"/>
      <c r="J28" s="531"/>
      <c r="K28" s="531"/>
      <c r="L28" s="532"/>
      <c r="M28" s="532"/>
      <c r="N28" s="532"/>
      <c r="P28" s="352"/>
      <c r="Q28" s="533" t="s">
        <v>320</v>
      </c>
      <c r="R28" s="354">
        <f>SUM(B23,B27)</f>
        <v>26260</v>
      </c>
      <c r="S28" s="355">
        <f>SUM(C23,C27)</f>
        <v>0</v>
      </c>
    </row>
    <row r="29" spans="1:19" ht="15" customHeight="1" x14ac:dyDescent="0.15">
      <c r="A29" s="452" t="s">
        <v>133</v>
      </c>
      <c r="B29" s="452"/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</row>
    <row r="30" spans="1:19" s="357" customFormat="1" ht="15" customHeight="1" x14ac:dyDescent="0.15">
      <c r="A30" s="127" t="s">
        <v>321</v>
      </c>
      <c r="B30" s="127"/>
      <c r="E30" s="127"/>
      <c r="F30" s="127" t="s">
        <v>322</v>
      </c>
      <c r="I30" s="127"/>
      <c r="J30" s="127"/>
      <c r="K30" s="127"/>
      <c r="L30" s="127"/>
      <c r="M30" s="127"/>
      <c r="N30" s="127"/>
      <c r="O30" s="127"/>
      <c r="P30" s="127"/>
    </row>
    <row r="31" spans="1:19" s="357" customFormat="1" ht="15" customHeight="1" x14ac:dyDescent="0.15">
      <c r="A31" s="127" t="s">
        <v>323</v>
      </c>
      <c r="B31" s="127"/>
      <c r="F31" s="127" t="s">
        <v>324</v>
      </c>
    </row>
    <row r="32" spans="1:19" s="357" customFormat="1" ht="11.25" customHeight="1" x14ac:dyDescent="0.15">
      <c r="A32" s="132"/>
      <c r="B32" s="132"/>
      <c r="C32" s="534"/>
      <c r="E32" s="535"/>
      <c r="F32" s="454"/>
    </row>
    <row r="33" spans="3:8" ht="15.75" customHeight="1" x14ac:dyDescent="0.15">
      <c r="C33" s="363"/>
      <c r="E33" s="536"/>
      <c r="F33" s="7"/>
      <c r="G33" s="537"/>
      <c r="H33" s="537"/>
    </row>
    <row r="34" spans="3:8" ht="15.75" customHeight="1" x14ac:dyDescent="0.15">
      <c r="C34" s="363"/>
      <c r="D34" s="31"/>
      <c r="E34" s="537"/>
      <c r="F34" s="537"/>
      <c r="G34" s="363"/>
    </row>
    <row r="35" spans="3:8" ht="15.75" customHeight="1" x14ac:dyDescent="0.15">
      <c r="C35" s="363"/>
      <c r="E35" s="536"/>
      <c r="F35" s="7"/>
      <c r="G35" s="363"/>
    </row>
  </sheetData>
  <mergeCells count="36">
    <mergeCell ref="A8:B22"/>
    <mergeCell ref="C12:C13"/>
    <mergeCell ref="C15:C16"/>
    <mergeCell ref="C19:C21"/>
    <mergeCell ref="A24:B26"/>
    <mergeCell ref="A29:S29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1">
    <dataValidation type="decimal" allowBlank="1" showErrorMessage="1" errorTitle="ｴﾗｰ" error="販売店持ち部数内の枚数を入力してください。" sqref="G8:G22 G24:G26 K22 O25:O26 S18 S8 O22 O15:O18 O8 K15 K8" xr:uid="{5199E19D-7280-45FB-8C0B-DDE29D38BE96}">
      <formula1>0</formula1>
      <formula2>F8</formula2>
    </dataValidation>
  </dataValidations>
  <printOptions horizontalCentered="1"/>
  <pageMargins left="0.23622047244094491" right="0.23622047244094491" top="1.3385826771653544" bottom="0.31496062992125984" header="1.3385826771653544" footer="0.31496062992125984"/>
  <pageSetup paperSize="9" scale="91" orientation="landscape" r:id="rId1"/>
  <headerFooter alignWithMargins="0">
    <oddHeader>&amp;C新聞折込広告部数表・申込書</oddHeader>
    <oddFooter>&amp;C（９）&amp;R&amp;8株式会社さきがけ折込センター
TEL018-889-8230
FAX018-829-1600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C7AB0-6CFA-4878-9BD0-6E0F28DD27E9}">
  <dimension ref="A1:S35"/>
  <sheetViews>
    <sheetView showGridLines="0" showZeros="0" view="pageBreakPreview" zoomScale="96" zoomScaleNormal="100" zoomScaleSheetLayoutView="96" workbookViewId="0">
      <selection activeCell="A3" sqref="A3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" style="151" customWidth="1"/>
    <col min="4" max="4" width="3.125" style="151" customWidth="1"/>
    <col min="5" max="5" width="14.25" style="151" customWidth="1"/>
    <col min="6" max="6" width="8.625" style="151" customWidth="1"/>
    <col min="7" max="7" width="10.625" style="151" customWidth="1"/>
    <col min="8" max="8" width="3.125" style="151" customWidth="1"/>
    <col min="9" max="9" width="12.75" style="151" customWidth="1"/>
    <col min="10" max="10" width="8.625" style="151" customWidth="1"/>
    <col min="11" max="11" width="10.625" style="151" customWidth="1"/>
    <col min="12" max="12" width="3.125" style="151" customWidth="1"/>
    <col min="13" max="13" width="12.75" style="151" customWidth="1"/>
    <col min="14" max="14" width="8.625" style="151" customWidth="1"/>
    <col min="15" max="15" width="10.625" style="151" customWidth="1"/>
    <col min="16" max="16" width="3.125" style="151" customWidth="1"/>
    <col min="17" max="17" width="11.62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133" t="s">
        <v>325</v>
      </c>
      <c r="B1" s="1"/>
      <c r="C1" s="1"/>
      <c r="D1" s="1"/>
      <c r="E1" s="1"/>
      <c r="G1" s="153"/>
      <c r="H1" s="153"/>
      <c r="I1" s="153"/>
      <c r="J1" s="153"/>
      <c r="K1" s="153"/>
      <c r="L1" s="538"/>
      <c r="M1" s="521"/>
      <c r="N1" s="521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7"/>
      <c r="R2" s="19">
        <f>S29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163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169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369" t="s">
        <v>145</v>
      </c>
      <c r="Q5" s="47"/>
      <c r="R5" s="176"/>
      <c r="S5" s="53"/>
    </row>
    <row r="6" spans="1:19" ht="14.25" customHeight="1" x14ac:dyDescent="0.15">
      <c r="A6" s="539" t="s">
        <v>77</v>
      </c>
      <c r="B6" s="540"/>
      <c r="C6" s="541" t="s">
        <v>78</v>
      </c>
      <c r="D6" s="180" t="s">
        <v>79</v>
      </c>
      <c r="E6" s="60"/>
      <c r="F6" s="60"/>
      <c r="G6" s="61"/>
      <c r="H6" s="59" t="s">
        <v>16</v>
      </c>
      <c r="I6" s="60"/>
      <c r="J6" s="60"/>
      <c r="K6" s="371"/>
      <c r="L6" s="180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ht="14.25" customHeight="1" x14ac:dyDescent="0.15">
      <c r="A7" s="542"/>
      <c r="B7" s="543"/>
      <c r="C7" s="456"/>
      <c r="D7" s="184" t="s">
        <v>80</v>
      </c>
      <c r="E7" s="185"/>
      <c r="F7" s="66" t="s">
        <v>20</v>
      </c>
      <c r="G7" s="186" t="s">
        <v>21</v>
      </c>
      <c r="H7" s="65" t="s">
        <v>19</v>
      </c>
      <c r="I7" s="185"/>
      <c r="J7" s="66" t="s">
        <v>20</v>
      </c>
      <c r="K7" s="373" t="s">
        <v>21</v>
      </c>
      <c r="L7" s="184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ht="14.25" customHeight="1" x14ac:dyDescent="0.15">
      <c r="A8" s="544" t="s">
        <v>326</v>
      </c>
      <c r="B8" s="545"/>
      <c r="C8" s="546"/>
      <c r="D8" s="294"/>
      <c r="E8" s="191" t="s">
        <v>327</v>
      </c>
      <c r="F8" s="192">
        <v>650</v>
      </c>
      <c r="G8" s="80"/>
      <c r="H8" s="243" t="s">
        <v>66</v>
      </c>
      <c r="I8" s="319" t="s">
        <v>328</v>
      </c>
      <c r="J8" s="329">
        <v>640</v>
      </c>
      <c r="K8" s="80"/>
      <c r="L8" s="294"/>
      <c r="M8" s="191" t="s">
        <v>329</v>
      </c>
      <c r="N8" s="192">
        <v>1440</v>
      </c>
      <c r="O8" s="80"/>
      <c r="P8" s="316"/>
      <c r="Q8" s="236"/>
      <c r="R8" s="236"/>
      <c r="S8" s="237"/>
    </row>
    <row r="9" spans="1:19" ht="14.25" customHeight="1" x14ac:dyDescent="0.15">
      <c r="A9" s="547"/>
      <c r="B9" s="548"/>
      <c r="C9" s="549"/>
      <c r="D9" s="550"/>
      <c r="E9" s="319" t="s">
        <v>330</v>
      </c>
      <c r="F9" s="329">
        <v>550</v>
      </c>
      <c r="G9" s="80"/>
      <c r="H9" s="551"/>
      <c r="I9" s="208" t="s">
        <v>331</v>
      </c>
      <c r="J9" s="209">
        <v>250</v>
      </c>
      <c r="K9" s="80"/>
      <c r="L9" s="550"/>
      <c r="M9" s="319" t="s">
        <v>332</v>
      </c>
      <c r="N9" s="329">
        <v>200</v>
      </c>
      <c r="O9" s="80"/>
      <c r="P9" s="268"/>
      <c r="Q9" s="202"/>
      <c r="R9" s="202"/>
      <c r="S9" s="203"/>
    </row>
    <row r="10" spans="1:19" ht="14.25" customHeight="1" x14ac:dyDescent="0.15">
      <c r="A10" s="547"/>
      <c r="B10" s="548"/>
      <c r="C10" s="549"/>
      <c r="D10" s="552"/>
      <c r="E10" s="208" t="s">
        <v>333</v>
      </c>
      <c r="F10" s="209">
        <v>300</v>
      </c>
      <c r="G10" s="80"/>
      <c r="H10" s="553"/>
      <c r="I10" s="245"/>
      <c r="J10" s="321"/>
      <c r="K10" s="92"/>
      <c r="L10" s="20"/>
      <c r="M10" s="208" t="s">
        <v>334</v>
      </c>
      <c r="N10" s="209">
        <v>330</v>
      </c>
      <c r="O10" s="199"/>
      <c r="P10" s="268"/>
      <c r="Q10" s="202"/>
      <c r="R10" s="202"/>
      <c r="S10" s="203"/>
    </row>
    <row r="11" spans="1:19" ht="14.25" customHeight="1" x14ac:dyDescent="0.15">
      <c r="A11" s="547"/>
      <c r="B11" s="548"/>
      <c r="C11" s="554"/>
      <c r="D11" s="552"/>
      <c r="E11" s="208" t="s">
        <v>335</v>
      </c>
      <c r="F11" s="209">
        <v>3040</v>
      </c>
      <c r="G11" s="80"/>
      <c r="H11" s="202"/>
      <c r="I11" s="202"/>
      <c r="J11" s="202"/>
      <c r="K11" s="483"/>
      <c r="L11" s="268"/>
      <c r="M11" s="125"/>
      <c r="N11" s="242"/>
      <c r="O11" s="96"/>
      <c r="P11" s="268"/>
      <c r="Q11" s="202"/>
      <c r="R11" s="202"/>
      <c r="S11" s="203"/>
    </row>
    <row r="12" spans="1:19" ht="14.25" customHeight="1" x14ac:dyDescent="0.15">
      <c r="A12" s="547"/>
      <c r="B12" s="548"/>
      <c r="C12" s="555"/>
      <c r="D12" s="41"/>
      <c r="E12" s="556" t="s">
        <v>89</v>
      </c>
      <c r="F12" s="219">
        <f>SUM(F8:F11)</f>
        <v>4540</v>
      </c>
      <c r="G12" s="147">
        <f>SUM(G8:G11)</f>
        <v>0</v>
      </c>
      <c r="H12" s="557"/>
      <c r="I12" s="556" t="s">
        <v>89</v>
      </c>
      <c r="J12" s="225">
        <f>SUM(J8:J11)</f>
        <v>890</v>
      </c>
      <c r="K12" s="106">
        <f>SUM(K8:K9)</f>
        <v>0</v>
      </c>
      <c r="L12" s="41"/>
      <c r="M12" s="556" t="s">
        <v>89</v>
      </c>
      <c r="N12" s="558">
        <f>SUM(N8:N11)</f>
        <v>1970</v>
      </c>
      <c r="O12" s="284">
        <f>SUM(O8:O10)</f>
        <v>0</v>
      </c>
      <c r="P12" s="288"/>
      <c r="Q12" s="227"/>
      <c r="R12" s="227"/>
      <c r="S12" s="228"/>
    </row>
    <row r="13" spans="1:19" ht="14.25" customHeight="1" x14ac:dyDescent="0.15">
      <c r="A13" s="547"/>
      <c r="B13" s="548"/>
      <c r="C13" s="559" t="s">
        <v>78</v>
      </c>
      <c r="D13" s="177" t="s">
        <v>336</v>
      </c>
      <c r="E13" s="560"/>
      <c r="F13" s="560"/>
      <c r="G13" s="560"/>
      <c r="H13" s="560"/>
      <c r="I13" s="560"/>
      <c r="J13" s="560"/>
      <c r="K13" s="560"/>
      <c r="L13" s="560"/>
      <c r="M13" s="560"/>
      <c r="N13" s="560"/>
      <c r="O13" s="561"/>
      <c r="P13" s="562"/>
      <c r="S13" s="563"/>
    </row>
    <row r="14" spans="1:19" ht="13.5" customHeight="1" x14ac:dyDescent="0.15">
      <c r="A14" s="547"/>
      <c r="B14" s="548"/>
      <c r="C14" s="63"/>
      <c r="D14" s="64" t="s">
        <v>80</v>
      </c>
      <c r="E14" s="69"/>
      <c r="F14" s="65"/>
      <c r="G14" s="373" t="s">
        <v>20</v>
      </c>
      <c r="H14" s="564" t="s">
        <v>21</v>
      </c>
      <c r="I14" s="69"/>
      <c r="J14" s="565" t="s">
        <v>337</v>
      </c>
      <c r="K14" s="69"/>
      <c r="L14" s="69"/>
      <c r="M14" s="69"/>
      <c r="N14" s="69"/>
      <c r="O14" s="566"/>
      <c r="P14" s="562"/>
      <c r="S14" s="563"/>
    </row>
    <row r="15" spans="1:19" ht="14.25" customHeight="1" x14ac:dyDescent="0.15">
      <c r="A15" s="547"/>
      <c r="B15" s="548"/>
      <c r="C15" s="549"/>
      <c r="D15" s="243" t="s">
        <v>66</v>
      </c>
      <c r="E15" s="208" t="s">
        <v>338</v>
      </c>
      <c r="F15" s="567"/>
      <c r="G15" s="568">
        <v>550</v>
      </c>
      <c r="H15" s="569"/>
      <c r="I15" s="570"/>
      <c r="J15" s="571" t="s">
        <v>339</v>
      </c>
      <c r="K15" s="315"/>
      <c r="L15" s="190"/>
      <c r="M15" s="154"/>
      <c r="N15" s="154"/>
      <c r="O15" s="315"/>
      <c r="P15" s="562"/>
      <c r="S15" s="563"/>
    </row>
    <row r="16" spans="1:19" ht="14.25" customHeight="1" x14ac:dyDescent="0.15">
      <c r="A16" s="547"/>
      <c r="B16" s="548"/>
      <c r="C16" s="549"/>
      <c r="D16" s="409"/>
      <c r="E16" s="208" t="s">
        <v>340</v>
      </c>
      <c r="F16" s="572"/>
      <c r="G16" s="568">
        <v>300</v>
      </c>
      <c r="H16" s="573"/>
      <c r="I16" s="574"/>
      <c r="J16" s="571" t="s">
        <v>339</v>
      </c>
      <c r="K16" s="80"/>
      <c r="L16" s="409"/>
      <c r="M16" s="158"/>
      <c r="N16" s="158"/>
      <c r="O16" s="80"/>
      <c r="P16" s="562"/>
      <c r="S16" s="563"/>
    </row>
    <row r="17" spans="1:19" ht="14.25" customHeight="1" x14ac:dyDescent="0.15">
      <c r="A17" s="547"/>
      <c r="B17" s="548"/>
      <c r="C17" s="549"/>
      <c r="D17" s="267"/>
      <c r="E17" s="319" t="s">
        <v>341</v>
      </c>
      <c r="F17" s="572"/>
      <c r="G17" s="575">
        <v>800</v>
      </c>
      <c r="H17" s="576"/>
      <c r="I17" s="577"/>
      <c r="J17" s="571" t="s">
        <v>339</v>
      </c>
      <c r="K17" s="199"/>
      <c r="L17" s="409"/>
      <c r="M17" s="208"/>
      <c r="N17" s="578"/>
      <c r="O17" s="80"/>
      <c r="P17" s="562"/>
      <c r="S17" s="563"/>
    </row>
    <row r="18" spans="1:19" ht="14.25" customHeight="1" x14ac:dyDescent="0.15">
      <c r="A18" s="547"/>
      <c r="B18" s="548"/>
      <c r="C18" s="549"/>
      <c r="D18" s="579"/>
      <c r="E18" s="319" t="s">
        <v>342</v>
      </c>
      <c r="F18" s="572"/>
      <c r="G18" s="575">
        <v>200</v>
      </c>
      <c r="H18" s="576"/>
      <c r="I18" s="577"/>
      <c r="J18" s="571" t="s">
        <v>339</v>
      </c>
      <c r="K18" s="199"/>
      <c r="L18" s="409"/>
      <c r="M18" s="208"/>
      <c r="N18" s="578"/>
      <c r="O18" s="80"/>
      <c r="P18" s="562"/>
      <c r="S18" s="563"/>
    </row>
    <row r="19" spans="1:19" ht="14.25" customHeight="1" x14ac:dyDescent="0.15">
      <c r="A19" s="547"/>
      <c r="B19" s="548"/>
      <c r="C19" s="554"/>
      <c r="D19" s="271"/>
      <c r="E19" s="208" t="s">
        <v>343</v>
      </c>
      <c r="F19" s="572"/>
      <c r="G19" s="568">
        <v>170</v>
      </c>
      <c r="H19" s="580"/>
      <c r="I19" s="581"/>
      <c r="J19" s="571" t="s">
        <v>339</v>
      </c>
      <c r="K19" s="214"/>
      <c r="L19" s="409"/>
      <c r="M19" s="158"/>
      <c r="N19" s="158"/>
      <c r="O19" s="80"/>
      <c r="P19" s="562"/>
      <c r="S19" s="563"/>
    </row>
    <row r="20" spans="1:19" ht="14.25" customHeight="1" x14ac:dyDescent="0.15">
      <c r="A20" s="215" t="s">
        <v>88</v>
      </c>
      <c r="B20" s="341">
        <f>F12+J12+N12+G20</f>
        <v>9420</v>
      </c>
      <c r="C20" s="487">
        <f>G12+K12+O12+H20</f>
        <v>0</v>
      </c>
      <c r="D20" s="287"/>
      <c r="E20" s="347"/>
      <c r="F20" s="521" t="s">
        <v>89</v>
      </c>
      <c r="G20" s="558">
        <f>SUM(G15:G19)</f>
        <v>2020</v>
      </c>
      <c r="H20" s="582">
        <f>SUM(H15:H19)</f>
        <v>0</v>
      </c>
      <c r="I20" s="583"/>
      <c r="J20" s="584">
        <f>SUM(J15:J19)</f>
        <v>0</v>
      </c>
      <c r="K20" s="585"/>
      <c r="L20" s="585"/>
      <c r="M20" s="585"/>
      <c r="N20" s="585"/>
      <c r="O20" s="586"/>
      <c r="P20" s="562"/>
      <c r="S20" s="563"/>
    </row>
    <row r="21" spans="1:19" ht="14.25" customHeight="1" x14ac:dyDescent="0.15">
      <c r="A21" s="539" t="s">
        <v>77</v>
      </c>
      <c r="B21" s="540"/>
      <c r="C21" s="541" t="s">
        <v>78</v>
      </c>
      <c r="D21" s="180" t="s">
        <v>79</v>
      </c>
      <c r="E21" s="60"/>
      <c r="F21" s="60"/>
      <c r="G21" s="61"/>
      <c r="H21" s="59" t="s">
        <v>16</v>
      </c>
      <c r="I21" s="60"/>
      <c r="J21" s="60"/>
      <c r="K21" s="371"/>
      <c r="L21" s="180" t="s">
        <v>17</v>
      </c>
      <c r="M21" s="60"/>
      <c r="N21" s="60"/>
      <c r="O21" s="61"/>
      <c r="P21" s="180" t="s">
        <v>18</v>
      </c>
      <c r="Q21" s="60"/>
      <c r="R21" s="60"/>
      <c r="S21" s="61"/>
    </row>
    <row r="22" spans="1:19" ht="14.25" customHeight="1" x14ac:dyDescent="0.15">
      <c r="A22" s="542"/>
      <c r="B22" s="543"/>
      <c r="C22" s="456"/>
      <c r="D22" s="184" t="s">
        <v>80</v>
      </c>
      <c r="E22" s="185"/>
      <c r="F22" s="66" t="s">
        <v>20</v>
      </c>
      <c r="G22" s="186" t="s">
        <v>21</v>
      </c>
      <c r="H22" s="184" t="s">
        <v>19</v>
      </c>
      <c r="I22" s="185"/>
      <c r="J22" s="66" t="s">
        <v>20</v>
      </c>
      <c r="K22" s="186" t="s">
        <v>21</v>
      </c>
      <c r="L22" s="184" t="s">
        <v>19</v>
      </c>
      <c r="M22" s="185"/>
      <c r="N22" s="66" t="s">
        <v>20</v>
      </c>
      <c r="O22" s="186" t="s">
        <v>21</v>
      </c>
      <c r="P22" s="184" t="s">
        <v>19</v>
      </c>
      <c r="Q22" s="185"/>
      <c r="R22" s="66" t="s">
        <v>20</v>
      </c>
      <c r="S22" s="186" t="s">
        <v>21</v>
      </c>
    </row>
    <row r="23" spans="1:19" ht="14.25" customHeight="1" x14ac:dyDescent="0.15">
      <c r="A23" s="544" t="s">
        <v>344</v>
      </c>
      <c r="B23" s="545"/>
      <c r="C23" s="587" t="s">
        <v>345</v>
      </c>
      <c r="D23" s="294"/>
      <c r="E23" s="191" t="s">
        <v>346</v>
      </c>
      <c r="F23" s="192">
        <v>600</v>
      </c>
      <c r="G23" s="80"/>
      <c r="H23" s="120"/>
      <c r="I23" s="125"/>
      <c r="J23" s="242"/>
      <c r="K23" s="96"/>
      <c r="L23" s="230"/>
      <c r="M23" s="191" t="s">
        <v>347</v>
      </c>
      <c r="N23" s="192">
        <v>330</v>
      </c>
      <c r="O23" s="80"/>
      <c r="P23" s="316"/>
      <c r="Q23" s="236"/>
      <c r="R23" s="236"/>
      <c r="S23" s="237"/>
    </row>
    <row r="24" spans="1:19" ht="14.25" customHeight="1" x14ac:dyDescent="0.15">
      <c r="A24" s="547"/>
      <c r="B24" s="548"/>
      <c r="C24" s="588"/>
      <c r="D24" s="288"/>
      <c r="E24" s="520" t="s">
        <v>89</v>
      </c>
      <c r="F24" s="219">
        <f>SUM(F23)</f>
        <v>600</v>
      </c>
      <c r="G24" s="147">
        <f>SUM(G23)</f>
        <v>0</v>
      </c>
      <c r="H24" s="103"/>
      <c r="I24" s="521"/>
      <c r="J24" s="306">
        <f>SUM(J23)</f>
        <v>0</v>
      </c>
      <c r="K24" s="349">
        <f>SUM(K23)</f>
        <v>0</v>
      </c>
      <c r="L24" s="589"/>
      <c r="M24" s="520" t="s">
        <v>89</v>
      </c>
      <c r="N24" s="219">
        <f>SUM(N23)</f>
        <v>330</v>
      </c>
      <c r="O24" s="147">
        <f>SUM(O23)</f>
        <v>0</v>
      </c>
      <c r="P24" s="288"/>
      <c r="Q24" s="227"/>
      <c r="R24" s="227"/>
      <c r="S24" s="228"/>
    </row>
    <row r="25" spans="1:19" ht="14.25" customHeight="1" x14ac:dyDescent="0.15">
      <c r="A25" s="547"/>
      <c r="B25" s="548"/>
      <c r="C25" s="559" t="s">
        <v>78</v>
      </c>
      <c r="D25" s="177" t="s">
        <v>336</v>
      </c>
      <c r="E25" s="560"/>
      <c r="F25" s="560"/>
      <c r="G25" s="560"/>
      <c r="H25" s="560"/>
      <c r="I25" s="560"/>
      <c r="J25" s="560"/>
      <c r="K25" s="560"/>
      <c r="L25" s="560"/>
      <c r="M25" s="560"/>
      <c r="N25" s="560"/>
      <c r="O25" s="561"/>
      <c r="P25" s="562"/>
      <c r="S25" s="563"/>
    </row>
    <row r="26" spans="1:19" ht="14.25" customHeight="1" x14ac:dyDescent="0.15">
      <c r="A26" s="547"/>
      <c r="B26" s="548"/>
      <c r="C26" s="63"/>
      <c r="D26" s="64" t="s">
        <v>80</v>
      </c>
      <c r="E26" s="69"/>
      <c r="F26" s="65"/>
      <c r="G26" s="373" t="s">
        <v>20</v>
      </c>
      <c r="H26" s="564" t="s">
        <v>21</v>
      </c>
      <c r="I26" s="69"/>
      <c r="J26" s="565" t="s">
        <v>337</v>
      </c>
      <c r="K26" s="69"/>
      <c r="L26" s="69"/>
      <c r="M26" s="69"/>
      <c r="N26" s="69"/>
      <c r="O26" s="566"/>
      <c r="P26" s="562"/>
      <c r="S26" s="563"/>
    </row>
    <row r="27" spans="1:19" ht="14.25" customHeight="1" x14ac:dyDescent="0.15">
      <c r="A27" s="547"/>
      <c r="B27" s="548"/>
      <c r="C27" s="590" t="s">
        <v>345</v>
      </c>
      <c r="D27" s="591"/>
      <c r="E27" s="191" t="s">
        <v>348</v>
      </c>
      <c r="G27" s="592">
        <v>680</v>
      </c>
      <c r="H27" s="593"/>
      <c r="I27" s="594"/>
      <c r="J27" s="595" t="s">
        <v>339</v>
      </c>
      <c r="K27" s="596"/>
      <c r="L27" s="79"/>
      <c r="M27" s="597"/>
      <c r="N27" s="154"/>
      <c r="O27" s="596"/>
      <c r="P27" s="562"/>
      <c r="S27" s="563"/>
    </row>
    <row r="28" spans="1:19" ht="14.25" customHeight="1" x14ac:dyDescent="0.15">
      <c r="A28" s="215" t="s">
        <v>88</v>
      </c>
      <c r="B28" s="341">
        <f>F24+N24+G28</f>
        <v>1610</v>
      </c>
      <c r="C28" s="308">
        <f>G24+O24+H28</f>
        <v>0</v>
      </c>
      <c r="D28" s="598"/>
      <c r="E28" s="170"/>
      <c r="F28" s="556" t="s">
        <v>89</v>
      </c>
      <c r="G28" s="599">
        <f>SUM(G27)</f>
        <v>680</v>
      </c>
      <c r="H28" s="582">
        <f>H27</f>
        <v>0</v>
      </c>
      <c r="I28" s="600"/>
      <c r="J28" s="585">
        <f>SUM(J27)</f>
        <v>0</v>
      </c>
      <c r="K28" s="585"/>
      <c r="L28" s="585"/>
      <c r="M28" s="585"/>
      <c r="N28" s="585"/>
      <c r="O28" s="586"/>
      <c r="P28" s="288"/>
      <c r="Q28" s="227"/>
      <c r="R28" s="227"/>
      <c r="S28" s="228"/>
    </row>
    <row r="29" spans="1:19" ht="14.25" customHeight="1" x14ac:dyDescent="0.15">
      <c r="A29" s="127" t="s">
        <v>75</v>
      </c>
      <c r="B29" s="127"/>
      <c r="C29" s="133"/>
      <c r="D29" s="601"/>
      <c r="E29" s="601"/>
      <c r="F29" s="133"/>
      <c r="G29" s="601"/>
      <c r="H29" s="601"/>
      <c r="I29" s="133"/>
      <c r="J29" s="601"/>
      <c r="K29" s="601"/>
      <c r="L29" s="602"/>
      <c r="M29" s="603"/>
      <c r="N29" s="602"/>
      <c r="O29" s="356"/>
      <c r="P29" s="352"/>
      <c r="Q29" s="533" t="s">
        <v>320</v>
      </c>
      <c r="R29" s="604">
        <f>B20+B28</f>
        <v>11030</v>
      </c>
      <c r="S29" s="605">
        <f>G12+K12+O12+H20+G24+O24+H28</f>
        <v>0</v>
      </c>
    </row>
    <row r="30" spans="1:19" ht="14.25" customHeight="1" x14ac:dyDescent="0.15">
      <c r="A30" s="606" t="s">
        <v>349</v>
      </c>
      <c r="B30" s="127"/>
      <c r="C30" s="133"/>
      <c r="D30" s="601"/>
      <c r="E30" s="601"/>
      <c r="F30" s="133"/>
      <c r="G30" s="601"/>
      <c r="H30" s="601"/>
      <c r="I30" s="133"/>
      <c r="J30" s="601"/>
      <c r="K30" s="601"/>
      <c r="L30" s="607"/>
      <c r="M30" s="608"/>
      <c r="N30" s="607"/>
      <c r="O30" s="356"/>
      <c r="Q30" s="608"/>
      <c r="R30" s="98"/>
      <c r="S30" s="255"/>
    </row>
    <row r="31" spans="1:19" ht="11.25" customHeight="1" x14ac:dyDescent="0.15">
      <c r="A31" s="127" t="s">
        <v>133</v>
      </c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</row>
    <row r="32" spans="1:19" s="356" customFormat="1" ht="11.25" customHeight="1" x14ac:dyDescent="0.15">
      <c r="A32" s="127" t="s">
        <v>350</v>
      </c>
      <c r="B32" s="127"/>
      <c r="C32" s="133"/>
      <c r="D32" s="133"/>
      <c r="E32" s="133"/>
      <c r="F32" s="127"/>
      <c r="G32" s="133"/>
      <c r="H32" s="133"/>
      <c r="I32" s="133"/>
      <c r="J32" s="133"/>
      <c r="K32" s="133"/>
    </row>
    <row r="33" spans="3:11" ht="15.75" customHeight="1" x14ac:dyDescent="0.15"/>
    <row r="35" spans="3:11" x14ac:dyDescent="0.15">
      <c r="C35" s="1"/>
      <c r="D35" s="1"/>
      <c r="E35" s="1"/>
      <c r="F35" s="1"/>
      <c r="G35" s="1"/>
      <c r="H35" s="1"/>
      <c r="I35" s="1"/>
      <c r="J35" s="1"/>
      <c r="K35" s="1"/>
    </row>
  </sheetData>
  <mergeCells count="62">
    <mergeCell ref="J26:O26"/>
    <mergeCell ref="H27:I27"/>
    <mergeCell ref="H28:I28"/>
    <mergeCell ref="J28:O28"/>
    <mergeCell ref="P21:S21"/>
    <mergeCell ref="D22:E22"/>
    <mergeCell ref="H22:I22"/>
    <mergeCell ref="L22:M22"/>
    <mergeCell ref="P22:Q22"/>
    <mergeCell ref="A23:B27"/>
    <mergeCell ref="C25:C26"/>
    <mergeCell ref="D25:O25"/>
    <mergeCell ref="D26:F26"/>
    <mergeCell ref="H26:I26"/>
    <mergeCell ref="H19:I19"/>
    <mergeCell ref="H20:I20"/>
    <mergeCell ref="J20:O20"/>
    <mergeCell ref="A21:B22"/>
    <mergeCell ref="C21:C22"/>
    <mergeCell ref="D21:G21"/>
    <mergeCell ref="H21:K21"/>
    <mergeCell ref="L21:O21"/>
    <mergeCell ref="A8:B19"/>
    <mergeCell ref="C13:C14"/>
    <mergeCell ref="D13:O13"/>
    <mergeCell ref="D14:F14"/>
    <mergeCell ref="H14:I14"/>
    <mergeCell ref="J14:O14"/>
    <mergeCell ref="H15:I15"/>
    <mergeCell ref="H16:I16"/>
    <mergeCell ref="H17:I17"/>
    <mergeCell ref="H18:I18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5">
    <dataValidation type="whole" allowBlank="1" showErrorMessage="1" errorTitle="ｴﾗｰ" error="販売店持ち部数内の枚数を入力してください。" sqref="O27" xr:uid="{C9642F2E-EBD8-4200-8570-2B758FF199D0}">
      <formula1>0</formula1>
      <formula2>G27</formula2>
    </dataValidation>
    <dataValidation type="decimal" allowBlank="1" showErrorMessage="1" errorTitle="ｴﾗｰ" error="販売店持ち部数内の枚数を入力してください。" sqref="O15:O19" xr:uid="{8EB15BE2-F81F-4EA7-BC1F-760E8EA79AC1}">
      <formula1>0</formula1>
      <formula2>G17</formula2>
    </dataValidation>
    <dataValidation type="decimal" allowBlank="1" showErrorMessage="1" errorTitle="ｴﾗｰ" error="販売店持ち部数内の枚数を入力してください。" sqref="K15:K18" xr:uid="{A992FAAF-C237-459E-9942-1A92D7D838E9}">
      <formula1>0</formula1>
      <formula2>G15</formula2>
    </dataValidation>
    <dataValidation type="decimal" allowBlank="1" showErrorMessage="1" errorTitle="ｴﾗｰ" error="販売店持ち部数内の枚数を入力してください。" sqref="O23 G23 O8:O10 K8:K9 G8:G11" xr:uid="{91E5369D-17D6-4A5B-BB44-0576070C2A7C}">
      <formula1>0</formula1>
      <formula2>F8</formula2>
    </dataValidation>
    <dataValidation type="whole" allowBlank="1" showErrorMessage="1" errorTitle="ｴﾗｰ" error="販売店持ち部数内の枚数を入力してください。" sqref="K10" xr:uid="{84B98741-757F-455E-B825-234BF3359800}">
      <formula1>0</formula1>
      <formula2>J10</formula2>
    </dataValidation>
  </dataValidations>
  <printOptions horizontalCentered="1"/>
  <pageMargins left="0.23622047244094491" right="0.23622047244094491" top="0.78740157480314965" bottom="0.47244094488188981" header="0.78740157480314965" footer="0.31496062992125984"/>
  <pageSetup paperSize="9" scale="91" orientation="landscape" r:id="rId1"/>
  <headerFooter alignWithMargins="0">
    <oddHeader>&amp;C新聞折込広告部数表・申込書</oddHeader>
    <oddFooter>&amp;C（１０）&amp;R&amp;8株式会社さきがけ折込センター
TEL018-889-8230
FAX018-829-1600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90EBE-A93C-4CAB-9151-41C7C3117F3D}">
  <sheetPr>
    <pageSetUpPr fitToPage="1"/>
  </sheetPr>
  <dimension ref="A1:S27"/>
  <sheetViews>
    <sheetView showGridLines="0" showZeros="0" view="pageBreakPreview" zoomScale="96" zoomScaleNormal="80" zoomScaleSheetLayoutView="96" workbookViewId="0">
      <selection activeCell="A3" sqref="A3"/>
    </sheetView>
  </sheetViews>
  <sheetFormatPr defaultRowHeight="13.5" x14ac:dyDescent="0.15"/>
  <cols>
    <col min="1" max="1" width="5.125" style="151" customWidth="1"/>
    <col min="2" max="2" width="6.375" style="151" customWidth="1"/>
    <col min="3" max="3" width="7" style="151" customWidth="1"/>
    <col min="4" max="4" width="3.125" style="151" customWidth="1"/>
    <col min="5" max="5" width="14.25" style="151" customWidth="1"/>
    <col min="6" max="6" width="8.625" style="151" customWidth="1"/>
    <col min="7" max="7" width="10.625" style="151" customWidth="1"/>
    <col min="8" max="8" width="3.125" style="151" customWidth="1"/>
    <col min="9" max="9" width="12.75" style="151" customWidth="1"/>
    <col min="10" max="10" width="8.625" style="151" customWidth="1"/>
    <col min="11" max="11" width="10.625" style="151" customWidth="1"/>
    <col min="12" max="12" width="3.125" style="151" customWidth="1"/>
    <col min="13" max="13" width="12.75" style="151" customWidth="1"/>
    <col min="14" max="14" width="8.625" style="151" customWidth="1"/>
    <col min="15" max="15" width="10.625" style="151" customWidth="1"/>
    <col min="16" max="16" width="3.125" style="151" customWidth="1"/>
    <col min="17" max="17" width="11.625" style="151" customWidth="1"/>
    <col min="18" max="18" width="8.625" style="151" customWidth="1"/>
    <col min="19" max="19" width="10.625" style="151" customWidth="1"/>
    <col min="20" max="16384" width="9" style="151"/>
  </cols>
  <sheetData>
    <row r="1" spans="1:19" ht="22.5" customHeight="1" x14ac:dyDescent="0.15">
      <c r="A1" s="133" t="s">
        <v>351</v>
      </c>
      <c r="B1" s="1"/>
      <c r="C1" s="1"/>
      <c r="D1" s="1"/>
      <c r="E1" s="1"/>
      <c r="G1" s="153"/>
      <c r="H1" s="153"/>
      <c r="I1" s="153"/>
      <c r="J1" s="153"/>
      <c r="K1" s="153"/>
      <c r="L1" s="538"/>
      <c r="M1" s="521"/>
      <c r="N1" s="521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7"/>
      <c r="R2" s="19">
        <f>S22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163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169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369" t="s">
        <v>145</v>
      </c>
      <c r="Q5" s="47"/>
      <c r="R5" s="176"/>
      <c r="S5" s="53"/>
    </row>
    <row r="6" spans="1:19" ht="14.25" customHeight="1" x14ac:dyDescent="0.15">
      <c r="A6" s="539" t="s">
        <v>77</v>
      </c>
      <c r="B6" s="540"/>
      <c r="C6" s="541" t="s">
        <v>78</v>
      </c>
      <c r="D6" s="180" t="s">
        <v>79</v>
      </c>
      <c r="E6" s="60"/>
      <c r="F6" s="60"/>
      <c r="G6" s="61"/>
      <c r="H6" s="59" t="s">
        <v>16</v>
      </c>
      <c r="I6" s="60"/>
      <c r="J6" s="60"/>
      <c r="K6" s="371"/>
      <c r="L6" s="180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ht="14.25" customHeight="1" x14ac:dyDescent="0.15">
      <c r="A7" s="542"/>
      <c r="B7" s="543"/>
      <c r="C7" s="456"/>
      <c r="D7" s="184" t="s">
        <v>80</v>
      </c>
      <c r="E7" s="185"/>
      <c r="F7" s="66" t="s">
        <v>20</v>
      </c>
      <c r="G7" s="186" t="s">
        <v>21</v>
      </c>
      <c r="H7" s="65" t="s">
        <v>19</v>
      </c>
      <c r="I7" s="185"/>
      <c r="J7" s="66" t="s">
        <v>20</v>
      </c>
      <c r="K7" s="373" t="s">
        <v>21</v>
      </c>
      <c r="L7" s="184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ht="14.25" customHeight="1" x14ac:dyDescent="0.15">
      <c r="A8" s="544" t="s">
        <v>352</v>
      </c>
      <c r="B8" s="609"/>
      <c r="C8" s="478" t="s">
        <v>353</v>
      </c>
      <c r="D8" s="610"/>
      <c r="E8" s="191" t="s">
        <v>354</v>
      </c>
      <c r="F8" s="192">
        <v>2880</v>
      </c>
      <c r="G8" s="80"/>
      <c r="H8" s="611"/>
      <c r="I8" s="191" t="s">
        <v>355</v>
      </c>
      <c r="J8" s="192">
        <v>1170</v>
      </c>
      <c r="K8" s="80"/>
      <c r="L8" s="612"/>
      <c r="M8" s="191" t="s">
        <v>356</v>
      </c>
      <c r="N8" s="192">
        <v>270</v>
      </c>
      <c r="O8" s="80"/>
      <c r="P8" s="234"/>
      <c r="Q8" s="194"/>
      <c r="R8" s="195"/>
      <c r="S8" s="233"/>
    </row>
    <row r="9" spans="1:19" ht="14.25" customHeight="1" x14ac:dyDescent="0.15">
      <c r="A9" s="547"/>
      <c r="B9" s="613"/>
      <c r="C9" s="468" t="s">
        <v>357</v>
      </c>
      <c r="D9" s="614"/>
      <c r="E9" s="208" t="s">
        <v>358</v>
      </c>
      <c r="F9" s="209">
        <v>1200</v>
      </c>
      <c r="G9" s="80"/>
      <c r="H9" s="240" t="s">
        <v>66</v>
      </c>
      <c r="I9" s="208" t="s">
        <v>359</v>
      </c>
      <c r="J9" s="209">
        <v>930</v>
      </c>
      <c r="K9" s="80"/>
      <c r="L9" s="553"/>
      <c r="M9" s="245"/>
      <c r="N9" s="246"/>
      <c r="O9" s="615"/>
      <c r="P9" s="120"/>
      <c r="Q9" s="125"/>
      <c r="R9" s="242"/>
      <c r="S9" s="96"/>
    </row>
    <row r="10" spans="1:19" ht="14.25" customHeight="1" x14ac:dyDescent="0.15">
      <c r="A10" s="547"/>
      <c r="B10" s="613"/>
      <c r="C10" s="422" t="s">
        <v>360</v>
      </c>
      <c r="D10" s="614"/>
      <c r="E10" s="248" t="s">
        <v>361</v>
      </c>
      <c r="F10" s="209">
        <v>630</v>
      </c>
      <c r="G10" s="80"/>
      <c r="H10" s="321"/>
      <c r="I10" s="245"/>
      <c r="J10" s="246"/>
      <c r="K10" s="616"/>
      <c r="L10" s="617"/>
      <c r="M10" s="133"/>
      <c r="N10" s="98"/>
      <c r="O10" s="96"/>
      <c r="P10" s="120"/>
      <c r="Q10" s="125"/>
      <c r="R10" s="242"/>
      <c r="S10" s="96"/>
    </row>
    <row r="11" spans="1:19" ht="14.25" customHeight="1" x14ac:dyDescent="0.15">
      <c r="A11" s="547"/>
      <c r="B11" s="613"/>
      <c r="C11" s="422"/>
      <c r="D11" s="614"/>
      <c r="E11" s="208" t="s">
        <v>362</v>
      </c>
      <c r="F11" s="209">
        <v>670</v>
      </c>
      <c r="G11" s="80"/>
      <c r="H11" s="202"/>
      <c r="I11" s="202"/>
      <c r="J11" s="480"/>
      <c r="K11" s="483"/>
      <c r="L11" s="268"/>
      <c r="M11" s="202"/>
      <c r="N11" s="202"/>
      <c r="O11" s="203"/>
      <c r="P11" s="268"/>
      <c r="Q11" s="202"/>
      <c r="R11" s="202"/>
      <c r="S11" s="203"/>
    </row>
    <row r="12" spans="1:19" ht="14.25" customHeight="1" x14ac:dyDescent="0.15">
      <c r="A12" s="547"/>
      <c r="B12" s="613"/>
      <c r="C12" s="301" t="s">
        <v>363</v>
      </c>
      <c r="D12" s="614"/>
      <c r="E12" s="208" t="s">
        <v>364</v>
      </c>
      <c r="F12" s="209">
        <v>750</v>
      </c>
      <c r="G12" s="80"/>
      <c r="H12" s="274"/>
      <c r="I12" s="272"/>
      <c r="J12" s="272"/>
      <c r="K12" s="618"/>
      <c r="L12" s="274"/>
      <c r="M12" s="272"/>
      <c r="N12" s="272"/>
      <c r="O12" s="273"/>
      <c r="P12" s="268"/>
      <c r="Q12" s="202"/>
      <c r="R12" s="202"/>
      <c r="S12" s="203"/>
    </row>
    <row r="13" spans="1:19" ht="14.25" customHeight="1" x14ac:dyDescent="0.15">
      <c r="A13" s="547"/>
      <c r="B13" s="548"/>
      <c r="C13" s="311"/>
      <c r="D13" s="472"/>
      <c r="E13" s="520" t="s">
        <v>89</v>
      </c>
      <c r="F13" s="219">
        <f>SUM(F8:F12)</f>
        <v>6130</v>
      </c>
      <c r="G13" s="147">
        <f>SUM(G8:G12)</f>
        <v>0</v>
      </c>
      <c r="H13" s="227"/>
      <c r="I13" s="520" t="s">
        <v>89</v>
      </c>
      <c r="J13" s="619">
        <f>SUM(J8:J9)</f>
        <v>2100</v>
      </c>
      <c r="K13" s="620">
        <f>SUM(K8:K9)</f>
        <v>0</v>
      </c>
      <c r="L13" s="288"/>
      <c r="M13" s="520" t="s">
        <v>89</v>
      </c>
      <c r="N13" s="619">
        <f>SUM(N8:N12)</f>
        <v>270</v>
      </c>
      <c r="O13" s="620">
        <f>SUM(O8:O12)</f>
        <v>0</v>
      </c>
      <c r="P13" s="288"/>
      <c r="Q13" s="521"/>
      <c r="R13" s="351"/>
      <c r="S13" s="307"/>
    </row>
    <row r="14" spans="1:19" ht="14.25" customHeight="1" x14ac:dyDescent="0.15">
      <c r="A14" s="547"/>
      <c r="B14" s="548"/>
      <c r="C14" s="559" t="s">
        <v>78</v>
      </c>
      <c r="D14" s="177" t="s">
        <v>336</v>
      </c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561"/>
      <c r="S14" s="563"/>
    </row>
    <row r="15" spans="1:19" ht="14.25" customHeight="1" x14ac:dyDescent="0.15">
      <c r="A15" s="547"/>
      <c r="B15" s="548"/>
      <c r="C15" s="63"/>
      <c r="D15" s="64" t="s">
        <v>80</v>
      </c>
      <c r="E15" s="69"/>
      <c r="F15" s="65"/>
      <c r="G15" s="66" t="s">
        <v>20</v>
      </c>
      <c r="H15" s="564" t="s">
        <v>21</v>
      </c>
      <c r="I15" s="69"/>
      <c r="J15" s="565" t="s">
        <v>337</v>
      </c>
      <c r="K15" s="69"/>
      <c r="L15" s="69"/>
      <c r="M15" s="69"/>
      <c r="N15" s="69"/>
      <c r="O15" s="566"/>
      <c r="S15" s="563"/>
    </row>
    <row r="16" spans="1:19" ht="14.25" customHeight="1" x14ac:dyDescent="0.15">
      <c r="A16" s="547"/>
      <c r="B16" s="613"/>
      <c r="C16" s="301" t="s">
        <v>353</v>
      </c>
      <c r="D16" s="621"/>
      <c r="E16" s="191" t="s">
        <v>365</v>
      </c>
      <c r="F16" s="622"/>
      <c r="G16" s="592">
        <v>1400</v>
      </c>
      <c r="H16" s="623"/>
      <c r="I16" s="624"/>
      <c r="J16" s="571" t="s">
        <v>339</v>
      </c>
      <c r="K16" s="315"/>
      <c r="L16" s="621"/>
      <c r="M16" s="526"/>
      <c r="N16" s="527"/>
      <c r="O16" s="625"/>
      <c r="S16" s="563"/>
    </row>
    <row r="17" spans="1:19" ht="14.25" customHeight="1" x14ac:dyDescent="0.15">
      <c r="A17" s="626" t="s">
        <v>88</v>
      </c>
      <c r="B17" s="453">
        <f>F13+J13+N13+G17</f>
        <v>9900</v>
      </c>
      <c r="C17" s="311">
        <f>G13+K13+O13+H17</f>
        <v>0</v>
      </c>
      <c r="D17" s="477"/>
      <c r="E17" s="347"/>
      <c r="F17" s="520" t="s">
        <v>89</v>
      </c>
      <c r="G17" s="599">
        <f>SUM(G16)</f>
        <v>1400</v>
      </c>
      <c r="H17" s="627">
        <f>H16</f>
        <v>0</v>
      </c>
      <c r="I17" s="628"/>
      <c r="J17" s="629"/>
      <c r="K17" s="630"/>
      <c r="L17" s="630"/>
      <c r="M17" s="630"/>
      <c r="N17" s="630"/>
      <c r="O17" s="631"/>
      <c r="S17" s="228"/>
    </row>
    <row r="18" spans="1:19" ht="14.25" customHeight="1" x14ac:dyDescent="0.15">
      <c r="A18" s="539" t="s">
        <v>77</v>
      </c>
      <c r="B18" s="540"/>
      <c r="C18" s="541" t="s">
        <v>78</v>
      </c>
      <c r="D18" s="180" t="s">
        <v>79</v>
      </c>
      <c r="E18" s="60"/>
      <c r="F18" s="60"/>
      <c r="G18" s="61"/>
      <c r="H18" s="59" t="s">
        <v>16</v>
      </c>
      <c r="I18" s="60"/>
      <c r="J18" s="60"/>
      <c r="K18" s="371"/>
      <c r="L18" s="180" t="s">
        <v>17</v>
      </c>
      <c r="M18" s="60"/>
      <c r="N18" s="60"/>
      <c r="O18" s="61"/>
      <c r="P18" s="180" t="s">
        <v>18</v>
      </c>
      <c r="Q18" s="60"/>
      <c r="R18" s="60"/>
      <c r="S18" s="61"/>
    </row>
    <row r="19" spans="1:19" ht="14.25" customHeight="1" x14ac:dyDescent="0.15">
      <c r="A19" s="542"/>
      <c r="B19" s="543"/>
      <c r="C19" s="456"/>
      <c r="D19" s="184" t="s">
        <v>80</v>
      </c>
      <c r="E19" s="185"/>
      <c r="F19" s="66" t="s">
        <v>20</v>
      </c>
      <c r="G19" s="186" t="s">
        <v>21</v>
      </c>
      <c r="H19" s="65" t="s">
        <v>19</v>
      </c>
      <c r="I19" s="185"/>
      <c r="J19" s="66" t="s">
        <v>20</v>
      </c>
      <c r="K19" s="373" t="s">
        <v>21</v>
      </c>
      <c r="L19" s="184" t="s">
        <v>19</v>
      </c>
      <c r="M19" s="185"/>
      <c r="N19" s="66" t="s">
        <v>20</v>
      </c>
      <c r="O19" s="186" t="s">
        <v>21</v>
      </c>
      <c r="P19" s="184" t="s">
        <v>19</v>
      </c>
      <c r="Q19" s="185"/>
      <c r="R19" s="66" t="s">
        <v>20</v>
      </c>
      <c r="S19" s="186" t="s">
        <v>21</v>
      </c>
    </row>
    <row r="20" spans="1:19" ht="14.25" customHeight="1" x14ac:dyDescent="0.15">
      <c r="A20" s="632" t="s">
        <v>366</v>
      </c>
      <c r="B20" s="609"/>
      <c r="C20" s="633" t="s">
        <v>367</v>
      </c>
      <c r="D20" s="610"/>
      <c r="E20" s="634" t="s">
        <v>368</v>
      </c>
      <c r="F20" s="192">
        <v>610</v>
      </c>
      <c r="G20" s="80"/>
      <c r="H20" s="195"/>
      <c r="I20" s="194"/>
      <c r="J20" s="194"/>
      <c r="K20" s="194"/>
      <c r="L20" s="234"/>
      <c r="M20" s="194"/>
      <c r="N20" s="194"/>
      <c r="O20" s="635"/>
      <c r="P20" s="636"/>
      <c r="Q20" s="194"/>
      <c r="R20" s="194"/>
      <c r="S20" s="635"/>
    </row>
    <row r="21" spans="1:19" ht="14.25" customHeight="1" x14ac:dyDescent="0.15">
      <c r="A21" s="215" t="s">
        <v>88</v>
      </c>
      <c r="B21" s="341">
        <f>F21</f>
        <v>610</v>
      </c>
      <c r="C21" s="487">
        <f>G21</f>
        <v>0</v>
      </c>
      <c r="D21" s="477"/>
      <c r="E21" s="520" t="s">
        <v>89</v>
      </c>
      <c r="F21" s="219">
        <f>SUM(F20)</f>
        <v>610</v>
      </c>
      <c r="G21" s="147">
        <f>SUM(G20)</f>
        <v>0</v>
      </c>
      <c r="H21" s="345"/>
      <c r="I21" s="521"/>
      <c r="J21" s="306"/>
      <c r="K21" s="349"/>
      <c r="L21" s="345"/>
      <c r="M21" s="521"/>
      <c r="N21" s="306"/>
      <c r="O21" s="349"/>
      <c r="P21" s="345"/>
      <c r="Q21" s="521"/>
      <c r="R21" s="306"/>
      <c r="S21" s="349"/>
    </row>
    <row r="22" spans="1:19" ht="14.25" customHeight="1" x14ac:dyDescent="0.15">
      <c r="A22" s="127" t="s">
        <v>75</v>
      </c>
      <c r="B22" s="127"/>
      <c r="C22" s="133"/>
      <c r="D22" s="601"/>
      <c r="E22" s="601"/>
      <c r="F22" s="133"/>
      <c r="G22" s="601"/>
      <c r="H22" s="601"/>
      <c r="I22" s="133"/>
      <c r="J22" s="601"/>
      <c r="K22" s="601"/>
      <c r="L22" s="602"/>
      <c r="M22" s="603"/>
      <c r="N22" s="602"/>
      <c r="O22" s="356"/>
      <c r="P22" s="352"/>
      <c r="Q22" s="533" t="s">
        <v>320</v>
      </c>
      <c r="R22" s="604">
        <f>B17+B21</f>
        <v>10510</v>
      </c>
      <c r="S22" s="605">
        <f>C17+C21</f>
        <v>0</v>
      </c>
    </row>
    <row r="23" spans="1:19" ht="14.25" customHeight="1" x14ac:dyDescent="0.15">
      <c r="A23" s="127" t="s">
        <v>133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s="356" customFormat="1" ht="14.25" customHeight="1" x14ac:dyDescent="0.15">
      <c r="A24" s="127" t="s">
        <v>369</v>
      </c>
      <c r="B24" s="127"/>
      <c r="C24" s="133"/>
      <c r="D24" s="133"/>
      <c r="E24" s="133"/>
      <c r="G24" s="133"/>
      <c r="H24" s="133"/>
      <c r="I24" s="133"/>
      <c r="J24" s="133"/>
      <c r="K24" s="133"/>
    </row>
    <row r="25" spans="1:19" ht="15.75" customHeight="1" x14ac:dyDescent="0.15"/>
    <row r="27" spans="1:19" x14ac:dyDescent="0.15">
      <c r="C27" s="1"/>
      <c r="D27" s="1"/>
      <c r="E27" s="1"/>
      <c r="F27" s="1"/>
      <c r="G27" s="1"/>
      <c r="H27" s="1"/>
      <c r="I27" s="1"/>
      <c r="J27" s="1"/>
      <c r="K27" s="1"/>
    </row>
  </sheetData>
  <mergeCells count="51">
    <mergeCell ref="P18:S18"/>
    <mergeCell ref="D19:E19"/>
    <mergeCell ref="H19:I19"/>
    <mergeCell ref="L19:M19"/>
    <mergeCell ref="P19:Q19"/>
    <mergeCell ref="A20:B20"/>
    <mergeCell ref="H17:I17"/>
    <mergeCell ref="J17:O17"/>
    <mergeCell ref="A18:B19"/>
    <mergeCell ref="C18:C19"/>
    <mergeCell ref="D18:G18"/>
    <mergeCell ref="H18:K18"/>
    <mergeCell ref="L18:O18"/>
    <mergeCell ref="A8:B16"/>
    <mergeCell ref="C10:C11"/>
    <mergeCell ref="C14:C15"/>
    <mergeCell ref="D14:O14"/>
    <mergeCell ref="D15:F15"/>
    <mergeCell ref="H15:I15"/>
    <mergeCell ref="J15:O15"/>
    <mergeCell ref="H16:I16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4">
    <dataValidation type="decimal" allowBlank="1" showInputMessage="1" showErrorMessage="1" sqref="H16:I16" xr:uid="{3B8E310D-087D-48C2-BB46-B539A0E96679}">
      <formula1>0</formula1>
      <formula2>G16</formula2>
    </dataValidation>
    <dataValidation type="whole" allowBlank="1" showErrorMessage="1" errorTitle="ｴﾗｰ" error="販売店持ち部数内の枚数を入力してください。" sqref="G20" xr:uid="{52F7AB00-004C-40BB-8A1B-005B60A2EC2F}">
      <formula1>0</formula1>
      <formula2>F20</formula2>
    </dataValidation>
    <dataValidation type="decimal" allowBlank="1" showErrorMessage="1" errorTitle="ｴﾗｰ" error="販売店持ち部数内の枚数を入力してください。" sqref="G8:G12 O10 O8 K8:K9" xr:uid="{F9415F60-E93E-4E48-9D55-1EF5753C278C}">
      <formula1>0</formula1>
      <formula2>F8</formula2>
    </dataValidation>
    <dataValidation type="decimal" allowBlank="1" showErrorMessage="1" errorTitle="ｴﾗｰ" error="販売店持ち部数内の枚数を入力してください。" sqref="K16" xr:uid="{D13005A0-EC30-49A4-8094-1A3683A3B950}">
      <formula1>0</formula1>
      <formula2>G16</formula2>
    </dataValidation>
  </dataValidations>
  <printOptions horizontalCentered="1"/>
  <pageMargins left="0.23622047244094491" right="0.23622047244094491" top="0.78740157480314965" bottom="0.47244094488188981" header="0.78740157480314965" footer="0.31496062992125984"/>
  <pageSetup paperSize="9" scale="92" orientation="landscape" r:id="rId1"/>
  <headerFooter>
    <oddFooter>&amp;C（１１）&amp;R&amp;8株式会社さきがけ折込センター
TEL018-889-8230
FAX018-829-1600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79EDF-B29A-4029-9524-3DB0EE033ECC}">
  <dimension ref="A1:S58"/>
  <sheetViews>
    <sheetView showGridLines="0" showZeros="0" view="pageBreakPreview" zoomScale="95" zoomScaleNormal="100" zoomScaleSheetLayoutView="95" workbookViewId="0">
      <selection activeCell="A3" sqref="A3"/>
    </sheetView>
  </sheetViews>
  <sheetFormatPr defaultRowHeight="13.5" x14ac:dyDescent="0.15"/>
  <cols>
    <col min="1" max="1" width="5.125" style="8" customWidth="1"/>
    <col min="2" max="2" width="6.875" style="8" customWidth="1"/>
    <col min="3" max="3" width="7.75" style="8" customWidth="1"/>
    <col min="4" max="4" width="3.125" style="8" customWidth="1"/>
    <col min="5" max="5" width="12.875" style="8" customWidth="1"/>
    <col min="6" max="6" width="8.625" style="8" customWidth="1"/>
    <col min="7" max="7" width="10.625" style="8" customWidth="1"/>
    <col min="8" max="8" width="3.125" style="8" customWidth="1"/>
    <col min="9" max="9" width="12.875" style="8" customWidth="1"/>
    <col min="10" max="10" width="8.625" style="8" customWidth="1"/>
    <col min="11" max="11" width="10.625" style="8" customWidth="1"/>
    <col min="12" max="12" width="3.125" style="8" customWidth="1"/>
    <col min="13" max="13" width="12.875" style="8" customWidth="1"/>
    <col min="14" max="14" width="8.625" style="8" customWidth="1"/>
    <col min="15" max="15" width="10.625" style="8" customWidth="1"/>
    <col min="16" max="16" width="3.125" style="8" customWidth="1"/>
    <col min="17" max="17" width="12.875" style="8" customWidth="1"/>
    <col min="18" max="18" width="8.625" style="8" customWidth="1"/>
    <col min="19" max="19" width="10.625" style="8" customWidth="1"/>
    <col min="20" max="16384" width="9" style="8"/>
  </cols>
  <sheetData>
    <row r="1" spans="1:19" ht="22.5" customHeight="1" x14ac:dyDescent="0.15">
      <c r="A1" s="1" t="s">
        <v>370</v>
      </c>
      <c r="B1" s="1"/>
      <c r="C1" s="1"/>
      <c r="D1" s="1"/>
      <c r="E1" s="1"/>
      <c r="F1" s="1"/>
      <c r="G1" s="1"/>
      <c r="H1" s="1"/>
      <c r="I1" s="153"/>
      <c r="J1" s="153"/>
      <c r="K1" s="153"/>
      <c r="L1" s="153"/>
      <c r="M1" s="153"/>
      <c r="N1" s="153"/>
      <c r="O1" s="153"/>
      <c r="P1" s="153"/>
      <c r="Q1" s="4" t="s">
        <v>1</v>
      </c>
      <c r="R1" s="5"/>
      <c r="S1" s="5"/>
    </row>
    <row r="2" spans="1:19" ht="22.5" customHeight="1" x14ac:dyDescent="0.15">
      <c r="A2" s="9" t="s">
        <v>2</v>
      </c>
      <c r="B2" s="154"/>
      <c r="C2" s="155">
        <f>秋田市!B2</f>
        <v>0</v>
      </c>
      <c r="D2" s="155"/>
      <c r="E2" s="155"/>
      <c r="F2" s="155"/>
      <c r="G2" s="155"/>
      <c r="H2" s="155"/>
      <c r="I2" s="11" t="s">
        <v>3</v>
      </c>
      <c r="J2" s="155">
        <f>秋田市!H2</f>
        <v>0</v>
      </c>
      <c r="K2" s="366"/>
      <c r="L2" s="13" t="s">
        <v>4</v>
      </c>
      <c r="M2" s="156"/>
      <c r="N2" s="156"/>
      <c r="O2" s="157"/>
      <c r="P2" s="16" t="s">
        <v>5</v>
      </c>
      <c r="Q2" s="14"/>
      <c r="R2" s="19">
        <f>S17</f>
        <v>0</v>
      </c>
      <c r="S2" s="19"/>
    </row>
    <row r="3" spans="1:19" ht="22.5" customHeight="1" x14ac:dyDescent="0.15">
      <c r="A3" s="20" t="s">
        <v>6</v>
      </c>
      <c r="B3" s="158"/>
      <c r="C3" s="159">
        <f>秋田市!B3</f>
        <v>0</v>
      </c>
      <c r="D3" s="159"/>
      <c r="E3" s="159"/>
      <c r="F3" s="159"/>
      <c r="G3" s="159"/>
      <c r="H3" s="159"/>
      <c r="I3" s="22" t="s">
        <v>3</v>
      </c>
      <c r="J3" s="159">
        <f>秋田市!H3</f>
        <v>0</v>
      </c>
      <c r="K3" s="367"/>
      <c r="L3" s="160">
        <f>秋田市!J3</f>
        <v>0</v>
      </c>
      <c r="M3" s="161"/>
      <c r="N3" s="161"/>
      <c r="O3" s="162"/>
      <c r="P3" s="27" t="s">
        <v>7</v>
      </c>
      <c r="Q3" s="28"/>
      <c r="R3" s="30">
        <f>SUM(秋田市:大館!P2:S2)</f>
        <v>0</v>
      </c>
      <c r="S3" s="30"/>
    </row>
    <row r="4" spans="1:19" ht="22.5" customHeight="1" x14ac:dyDescent="0.15">
      <c r="A4" s="20" t="s">
        <v>8</v>
      </c>
      <c r="B4" s="158"/>
      <c r="C4" s="159">
        <f>秋田市!B4</f>
        <v>0</v>
      </c>
      <c r="D4" s="164"/>
      <c r="E4" s="164"/>
      <c r="F4" s="164"/>
      <c r="G4" s="164"/>
      <c r="H4" s="164"/>
      <c r="I4" s="164"/>
      <c r="J4" s="164"/>
      <c r="K4" s="165"/>
      <c r="L4" s="166"/>
      <c r="M4" s="167"/>
      <c r="N4" s="167"/>
      <c r="O4" s="168"/>
      <c r="P4" s="37" t="s">
        <v>9</v>
      </c>
      <c r="Q4" s="38"/>
      <c r="R4" s="40">
        <f>秋田市!P4</f>
        <v>0</v>
      </c>
      <c r="S4" s="40"/>
    </row>
    <row r="5" spans="1:19" ht="22.5" customHeight="1" x14ac:dyDescent="0.15">
      <c r="A5" s="41" t="s">
        <v>10</v>
      </c>
      <c r="B5" s="170"/>
      <c r="C5" s="171">
        <f>秋田市!B5</f>
        <v>0</v>
      </c>
      <c r="D5" s="172"/>
      <c r="E5" s="172"/>
      <c r="F5" s="172"/>
      <c r="G5" s="43" t="s">
        <v>11</v>
      </c>
      <c r="H5" s="171">
        <f>秋田市!F5</f>
        <v>0</v>
      </c>
      <c r="I5" s="172"/>
      <c r="J5" s="172"/>
      <c r="K5" s="173"/>
      <c r="L5" s="368" t="s">
        <v>144</v>
      </c>
      <c r="M5" s="174"/>
      <c r="N5" s="175">
        <f>秋田市!L5</f>
        <v>0</v>
      </c>
      <c r="O5" s="49"/>
      <c r="P5" s="637" t="s">
        <v>145</v>
      </c>
      <c r="Q5" s="638"/>
      <c r="R5" s="176"/>
      <c r="S5" s="53"/>
    </row>
    <row r="6" spans="1:19" ht="14.25" customHeight="1" x14ac:dyDescent="0.15">
      <c r="A6" s="177" t="s">
        <v>77</v>
      </c>
      <c r="B6" s="178"/>
      <c r="C6" s="370" t="s">
        <v>78</v>
      </c>
      <c r="D6" s="180" t="s">
        <v>79</v>
      </c>
      <c r="E6" s="60"/>
      <c r="F6" s="60"/>
      <c r="G6" s="61"/>
      <c r="H6" s="180" t="s">
        <v>16</v>
      </c>
      <c r="I6" s="60"/>
      <c r="J6" s="60"/>
      <c r="K6" s="61"/>
      <c r="L6" s="180" t="s">
        <v>17</v>
      </c>
      <c r="M6" s="60"/>
      <c r="N6" s="60"/>
      <c r="O6" s="61"/>
      <c r="P6" s="180" t="s">
        <v>18</v>
      </c>
      <c r="Q6" s="60"/>
      <c r="R6" s="60"/>
      <c r="S6" s="61"/>
    </row>
    <row r="7" spans="1:19" ht="14.25" customHeight="1" x14ac:dyDescent="0.15">
      <c r="A7" s="181"/>
      <c r="B7" s="182"/>
      <c r="C7" s="183"/>
      <c r="D7" s="184" t="s">
        <v>80</v>
      </c>
      <c r="E7" s="185"/>
      <c r="F7" s="66" t="s">
        <v>20</v>
      </c>
      <c r="G7" s="186" t="s">
        <v>21</v>
      </c>
      <c r="H7" s="184" t="s">
        <v>19</v>
      </c>
      <c r="I7" s="185"/>
      <c r="J7" s="66" t="s">
        <v>20</v>
      </c>
      <c r="K7" s="186" t="s">
        <v>21</v>
      </c>
      <c r="L7" s="184" t="s">
        <v>19</v>
      </c>
      <c r="M7" s="185"/>
      <c r="N7" s="66" t="s">
        <v>20</v>
      </c>
      <c r="O7" s="186" t="s">
        <v>21</v>
      </c>
      <c r="P7" s="184" t="s">
        <v>19</v>
      </c>
      <c r="Q7" s="185"/>
      <c r="R7" s="66" t="s">
        <v>20</v>
      </c>
      <c r="S7" s="186" t="s">
        <v>21</v>
      </c>
    </row>
    <row r="8" spans="1:19" ht="14.25" customHeight="1" x14ac:dyDescent="0.15">
      <c r="A8" s="639" t="s">
        <v>370</v>
      </c>
      <c r="B8" s="640"/>
      <c r="C8" s="641"/>
      <c r="D8" s="190"/>
      <c r="E8" s="642" t="s">
        <v>371</v>
      </c>
      <c r="F8" s="192">
        <v>270</v>
      </c>
      <c r="G8" s="315"/>
      <c r="H8" s="643"/>
      <c r="I8" s="644" t="s">
        <v>372</v>
      </c>
      <c r="J8" s="645">
        <v>2210</v>
      </c>
      <c r="K8" s="646"/>
      <c r="L8" s="611"/>
      <c r="M8" s="642" t="s">
        <v>373</v>
      </c>
      <c r="N8" s="192">
        <v>930</v>
      </c>
      <c r="O8" s="315"/>
      <c r="P8" s="439"/>
      <c r="Q8" s="647"/>
      <c r="R8" s="292"/>
      <c r="S8" s="233"/>
    </row>
    <row r="9" spans="1:19" ht="14.25" customHeight="1" x14ac:dyDescent="0.15">
      <c r="A9" s="648"/>
      <c r="B9" s="649"/>
      <c r="C9" s="650"/>
      <c r="D9" s="409"/>
      <c r="E9" s="651" t="s">
        <v>374</v>
      </c>
      <c r="F9" s="209">
        <v>140</v>
      </c>
      <c r="G9" s="313"/>
      <c r="H9" s="411"/>
      <c r="I9" s="652"/>
      <c r="J9" s="653"/>
      <c r="K9" s="654"/>
      <c r="L9" s="655"/>
      <c r="M9" s="651" t="s">
        <v>375</v>
      </c>
      <c r="N9" s="209">
        <v>730</v>
      </c>
      <c r="O9" s="80"/>
      <c r="P9" s="139"/>
      <c r="Q9" s="94"/>
      <c r="R9" s="656"/>
      <c r="S9" s="96"/>
    </row>
    <row r="10" spans="1:19" ht="14.25" customHeight="1" x14ac:dyDescent="0.15">
      <c r="A10" s="648"/>
      <c r="B10" s="649"/>
      <c r="C10" s="650"/>
      <c r="D10" s="409"/>
      <c r="E10" s="651" t="s">
        <v>376</v>
      </c>
      <c r="F10" s="209">
        <v>810</v>
      </c>
      <c r="G10" s="80"/>
      <c r="H10" s="241"/>
      <c r="I10" s="117"/>
      <c r="J10" s="242"/>
      <c r="K10" s="96"/>
      <c r="L10" s="321"/>
      <c r="M10" s="245"/>
      <c r="N10" s="383"/>
      <c r="O10" s="657"/>
      <c r="P10" s="302"/>
      <c r="Q10" s="125"/>
      <c r="R10" s="305"/>
      <c r="S10" s="467"/>
    </row>
    <row r="11" spans="1:19" ht="14.25" customHeight="1" x14ac:dyDescent="0.15">
      <c r="A11" s="648"/>
      <c r="B11" s="649"/>
      <c r="C11" s="650"/>
      <c r="D11" s="409"/>
      <c r="E11" s="658" t="s">
        <v>377</v>
      </c>
      <c r="F11" s="209">
        <v>1060</v>
      </c>
      <c r="G11" s="80"/>
      <c r="H11" s="210"/>
      <c r="I11" s="121"/>
      <c r="J11" s="122"/>
      <c r="K11" s="123"/>
      <c r="L11" s="122"/>
      <c r="M11" s="125"/>
      <c r="N11" s="305"/>
      <c r="O11" s="467"/>
      <c r="P11" s="302"/>
      <c r="Q11" s="125"/>
      <c r="R11" s="305"/>
      <c r="S11" s="467"/>
    </row>
    <row r="12" spans="1:19" ht="14.25" customHeight="1" x14ac:dyDescent="0.15">
      <c r="A12" s="648"/>
      <c r="B12" s="649"/>
      <c r="C12" s="659"/>
      <c r="D12" s="409"/>
      <c r="E12" s="651" t="s">
        <v>378</v>
      </c>
      <c r="F12" s="209">
        <v>890</v>
      </c>
      <c r="G12" s="80"/>
      <c r="H12" s="210"/>
      <c r="I12" s="125"/>
      <c r="J12" s="305"/>
      <c r="K12" s="377"/>
      <c r="L12" s="305"/>
      <c r="M12" s="125"/>
      <c r="N12" s="305"/>
      <c r="O12" s="467"/>
      <c r="P12" s="302"/>
      <c r="Q12" s="125"/>
      <c r="R12" s="305"/>
      <c r="S12" s="467"/>
    </row>
    <row r="13" spans="1:19" ht="14.25" customHeight="1" x14ac:dyDescent="0.15">
      <c r="A13" s="648"/>
      <c r="B13" s="649"/>
      <c r="C13" s="650"/>
      <c r="D13" s="409"/>
      <c r="E13" s="651" t="s">
        <v>379</v>
      </c>
      <c r="F13" s="209">
        <v>320</v>
      </c>
      <c r="G13" s="80"/>
      <c r="H13" s="210"/>
      <c r="I13" s="125"/>
      <c r="J13" s="305"/>
      <c r="K13" s="377"/>
      <c r="L13" s="305"/>
      <c r="M13" s="125"/>
      <c r="N13" s="305"/>
      <c r="O13" s="467"/>
      <c r="P13" s="302"/>
      <c r="Q13" s="125"/>
      <c r="R13" s="305"/>
      <c r="S13" s="467"/>
    </row>
    <row r="14" spans="1:19" ht="14.25" customHeight="1" x14ac:dyDescent="0.15">
      <c r="A14" s="648"/>
      <c r="B14" s="649"/>
      <c r="C14" s="660" t="s">
        <v>380</v>
      </c>
      <c r="D14" s="409"/>
      <c r="E14" s="661" t="s">
        <v>381</v>
      </c>
      <c r="F14" s="209">
        <v>1050</v>
      </c>
      <c r="G14" s="80"/>
      <c r="H14" s="210"/>
      <c r="I14" s="125"/>
      <c r="J14" s="305"/>
      <c r="K14" s="377"/>
      <c r="L14" s="305"/>
      <c r="M14" s="125"/>
      <c r="N14" s="305"/>
      <c r="O14" s="467"/>
      <c r="P14" s="302"/>
      <c r="Q14" s="125"/>
      <c r="R14" s="305"/>
      <c r="S14" s="467"/>
    </row>
    <row r="15" spans="1:19" ht="14.25" customHeight="1" x14ac:dyDescent="0.15">
      <c r="A15" s="648"/>
      <c r="B15" s="649"/>
      <c r="C15" s="662" t="s">
        <v>382</v>
      </c>
      <c r="D15" s="409"/>
      <c r="E15" s="651" t="s">
        <v>383</v>
      </c>
      <c r="F15" s="209">
        <v>420</v>
      </c>
      <c r="G15" s="80"/>
      <c r="H15" s="514"/>
      <c r="I15" s="651" t="s">
        <v>384</v>
      </c>
      <c r="J15" s="209">
        <v>440</v>
      </c>
      <c r="K15" s="80"/>
      <c r="L15" s="118"/>
      <c r="M15" s="125"/>
      <c r="N15" s="305"/>
      <c r="O15" s="467"/>
      <c r="P15" s="302"/>
      <c r="Q15" s="125"/>
      <c r="R15" s="305"/>
      <c r="S15" s="467"/>
    </row>
    <row r="16" spans="1:19" ht="14.25" customHeight="1" x14ac:dyDescent="0.15">
      <c r="A16" s="648"/>
      <c r="B16" s="649"/>
      <c r="C16" s="311"/>
      <c r="D16" s="477"/>
      <c r="E16" s="104" t="s">
        <v>89</v>
      </c>
      <c r="F16" s="219">
        <f>SUM(F8:F15)</f>
        <v>4960</v>
      </c>
      <c r="G16" s="147">
        <f>SUM(G8:G15)</f>
        <v>0</v>
      </c>
      <c r="H16" s="306"/>
      <c r="I16" s="104" t="s">
        <v>46</v>
      </c>
      <c r="J16" s="219">
        <f>SUM(J8:J15)</f>
        <v>2650</v>
      </c>
      <c r="K16" s="147">
        <f>SUM(K8:K15)</f>
        <v>0</v>
      </c>
      <c r="L16" s="663"/>
      <c r="M16" s="310" t="s">
        <v>46</v>
      </c>
      <c r="N16" s="225">
        <f>SUM(N8:N15)</f>
        <v>1660</v>
      </c>
      <c r="O16" s="106">
        <f>SUM(O8:O9)</f>
        <v>0</v>
      </c>
      <c r="P16" s="345"/>
      <c r="Q16" s="256"/>
      <c r="R16" s="306">
        <f>SUM(R8:R15)</f>
        <v>0</v>
      </c>
      <c r="S16" s="349">
        <f>SUM(S8:S9)</f>
        <v>0</v>
      </c>
    </row>
    <row r="17" spans="1:19" ht="14.25" customHeight="1" x14ac:dyDescent="0.15">
      <c r="A17" s="648"/>
      <c r="B17" s="649"/>
      <c r="C17" s="559" t="s">
        <v>385</v>
      </c>
      <c r="D17" s="664" t="s">
        <v>386</v>
      </c>
      <c r="E17" s="665"/>
      <c r="F17" s="665"/>
      <c r="G17" s="665"/>
      <c r="H17" s="665"/>
      <c r="I17" s="665"/>
      <c r="J17" s="665"/>
      <c r="K17" s="665"/>
      <c r="L17" s="665"/>
      <c r="M17" s="665"/>
      <c r="N17" s="665"/>
      <c r="O17" s="666"/>
      <c r="P17" s="667"/>
      <c r="Q17" s="353" t="s">
        <v>132</v>
      </c>
      <c r="R17" s="448">
        <f>B31</f>
        <v>28160</v>
      </c>
      <c r="S17" s="355">
        <f>G16+K16+O16+S16+H31</f>
        <v>0</v>
      </c>
    </row>
    <row r="18" spans="1:19" ht="14.25" customHeight="1" x14ac:dyDescent="0.15">
      <c r="A18" s="648"/>
      <c r="B18" s="649"/>
      <c r="C18" s="63"/>
      <c r="D18" s="668" t="s">
        <v>80</v>
      </c>
      <c r="E18" s="669"/>
      <c r="F18" s="670"/>
      <c r="G18" s="671" t="s">
        <v>387</v>
      </c>
      <c r="H18" s="672" t="s">
        <v>388</v>
      </c>
      <c r="I18" s="564"/>
      <c r="J18" s="565" t="s">
        <v>337</v>
      </c>
      <c r="K18" s="673"/>
      <c r="L18" s="673"/>
      <c r="M18" s="673"/>
      <c r="N18" s="673"/>
      <c r="O18" s="674"/>
      <c r="P18" s="675"/>
      <c r="Q18" s="676"/>
      <c r="R18" s="676"/>
      <c r="S18" s="676"/>
    </row>
    <row r="19" spans="1:19" ht="14.25" customHeight="1" x14ac:dyDescent="0.15">
      <c r="A19" s="648"/>
      <c r="B19" s="649"/>
      <c r="C19" s="677"/>
      <c r="D19" s="190"/>
      <c r="E19" s="678" t="s">
        <v>389</v>
      </c>
      <c r="F19" s="679"/>
      <c r="G19" s="192">
        <v>680</v>
      </c>
      <c r="H19" s="623"/>
      <c r="I19" s="680"/>
      <c r="J19" s="571" t="s">
        <v>339</v>
      </c>
      <c r="L19" s="681"/>
      <c r="O19" s="80"/>
      <c r="P19" s="682"/>
      <c r="Q19" s="683"/>
      <c r="R19" s="683"/>
      <c r="S19" s="683"/>
    </row>
    <row r="20" spans="1:19" ht="14.25" customHeight="1" x14ac:dyDescent="0.15">
      <c r="A20" s="648"/>
      <c r="B20" s="649"/>
      <c r="C20" s="677"/>
      <c r="D20" s="409"/>
      <c r="E20" s="684" t="s">
        <v>390</v>
      </c>
      <c r="F20" s="685"/>
      <c r="G20" s="209">
        <v>500</v>
      </c>
      <c r="H20" s="686"/>
      <c r="I20" s="687"/>
      <c r="J20" s="571" t="s">
        <v>339</v>
      </c>
      <c r="K20" s="80"/>
      <c r="L20" s="688"/>
      <c r="M20" s="689"/>
      <c r="N20" s="689"/>
      <c r="O20" s="690"/>
      <c r="P20" s="682"/>
      <c r="Q20" s="683"/>
      <c r="R20" s="683"/>
      <c r="S20" s="683"/>
    </row>
    <row r="21" spans="1:19" ht="14.25" customHeight="1" x14ac:dyDescent="0.15">
      <c r="A21" s="648"/>
      <c r="B21" s="649"/>
      <c r="C21" s="677"/>
      <c r="D21" s="243" t="s">
        <v>66</v>
      </c>
      <c r="E21" s="684" t="s">
        <v>391</v>
      </c>
      <c r="F21" s="685"/>
      <c r="G21" s="209">
        <v>1430</v>
      </c>
      <c r="H21" s="686"/>
      <c r="I21" s="687"/>
      <c r="J21" s="571" t="s">
        <v>339</v>
      </c>
      <c r="K21" s="199"/>
      <c r="L21" s="101"/>
      <c r="M21" s="141"/>
      <c r="N21" s="386"/>
      <c r="O21" s="691"/>
      <c r="P21" s="682"/>
      <c r="Q21" s="683"/>
      <c r="R21" s="683"/>
      <c r="S21" s="683"/>
    </row>
    <row r="22" spans="1:19" ht="14.25" customHeight="1" x14ac:dyDescent="0.15">
      <c r="A22" s="648"/>
      <c r="B22" s="649"/>
      <c r="C22" s="677"/>
      <c r="D22" s="243" t="s">
        <v>66</v>
      </c>
      <c r="E22" s="684" t="s">
        <v>392</v>
      </c>
      <c r="F22" s="685"/>
      <c r="G22" s="209">
        <v>1900</v>
      </c>
      <c r="H22" s="686"/>
      <c r="I22" s="687"/>
      <c r="J22" s="571" t="s">
        <v>339</v>
      </c>
      <c r="K22" s="692"/>
      <c r="L22" s="101"/>
      <c r="M22" s="141"/>
      <c r="N22" s="386"/>
      <c r="O22" s="691"/>
      <c r="P22" s="296"/>
      <c r="Q22" s="683"/>
      <c r="R22" s="683"/>
      <c r="S22" s="683"/>
    </row>
    <row r="23" spans="1:19" ht="14.25" customHeight="1" x14ac:dyDescent="0.15">
      <c r="A23" s="648"/>
      <c r="B23" s="649"/>
      <c r="C23" s="677"/>
      <c r="D23" s="243" t="s">
        <v>66</v>
      </c>
      <c r="E23" s="693" t="s">
        <v>393</v>
      </c>
      <c r="F23" s="694"/>
      <c r="G23" s="380">
        <v>4100</v>
      </c>
      <c r="H23" s="686"/>
      <c r="I23" s="687"/>
      <c r="J23" s="571" t="s">
        <v>339</v>
      </c>
      <c r="K23" s="102"/>
      <c r="L23" s="101"/>
      <c r="M23" s="141"/>
      <c r="N23" s="386"/>
      <c r="O23" s="691"/>
      <c r="P23" s="682"/>
      <c r="Q23" s="683"/>
      <c r="R23" s="683"/>
      <c r="S23" s="683"/>
    </row>
    <row r="24" spans="1:19" ht="14.25" customHeight="1" x14ac:dyDescent="0.15">
      <c r="A24" s="648"/>
      <c r="B24" s="649"/>
      <c r="C24" s="695"/>
      <c r="D24" s="243" t="s">
        <v>66</v>
      </c>
      <c r="E24" s="684" t="s">
        <v>394</v>
      </c>
      <c r="F24" s="685"/>
      <c r="G24" s="209">
        <v>700</v>
      </c>
      <c r="H24" s="686"/>
      <c r="I24" s="687"/>
      <c r="J24" s="571" t="s">
        <v>339</v>
      </c>
      <c r="K24" s="102"/>
      <c r="L24" s="101"/>
      <c r="M24" s="141"/>
      <c r="N24" s="386"/>
      <c r="O24" s="691"/>
      <c r="P24" s="696"/>
      <c r="Q24" s="683"/>
      <c r="R24" s="683"/>
      <c r="S24" s="683"/>
    </row>
    <row r="25" spans="1:19" ht="14.25" customHeight="1" x14ac:dyDescent="0.15">
      <c r="A25" s="648"/>
      <c r="B25" s="649"/>
      <c r="C25" s="697"/>
      <c r="D25" s="239" t="s">
        <v>66</v>
      </c>
      <c r="E25" s="684" t="s">
        <v>395</v>
      </c>
      <c r="F25" s="685"/>
      <c r="G25" s="209">
        <v>1000</v>
      </c>
      <c r="H25" s="686"/>
      <c r="I25" s="687"/>
      <c r="J25" s="571" t="s">
        <v>396</v>
      </c>
      <c r="K25" s="80"/>
      <c r="L25" s="698"/>
      <c r="M25" s="393"/>
      <c r="N25" s="394"/>
      <c r="O25" s="699"/>
      <c r="P25" s="682"/>
      <c r="R25" s="357"/>
      <c r="S25" s="357"/>
    </row>
    <row r="26" spans="1:19" ht="14.25" customHeight="1" x14ac:dyDescent="0.15">
      <c r="A26" s="648"/>
      <c r="B26" s="649"/>
      <c r="C26" s="697"/>
      <c r="D26" s="239" t="s">
        <v>66</v>
      </c>
      <c r="E26" s="684" t="s">
        <v>397</v>
      </c>
      <c r="F26" s="685"/>
      <c r="G26" s="209">
        <v>2200</v>
      </c>
      <c r="H26" s="686"/>
      <c r="I26" s="687"/>
      <c r="J26" s="700" t="s">
        <v>396</v>
      </c>
      <c r="K26" s="701"/>
      <c r="L26" s="101"/>
      <c r="M26" s="141"/>
      <c r="N26" s="386"/>
      <c r="O26" s="691"/>
      <c r="P26" s="682"/>
      <c r="Q26" s="357"/>
      <c r="R26" s="357"/>
      <c r="S26" s="357"/>
    </row>
    <row r="27" spans="1:19" ht="14.25" customHeight="1" x14ac:dyDescent="0.15">
      <c r="A27" s="648"/>
      <c r="B27" s="649"/>
      <c r="C27" s="697"/>
      <c r="D27" s="239" t="s">
        <v>66</v>
      </c>
      <c r="E27" s="693" t="s">
        <v>398</v>
      </c>
      <c r="F27" s="694"/>
      <c r="G27" s="209">
        <v>1490</v>
      </c>
      <c r="H27" s="686"/>
      <c r="I27" s="687"/>
      <c r="J27" s="700" t="s">
        <v>396</v>
      </c>
      <c r="K27" s="701"/>
      <c r="L27" s="101"/>
      <c r="M27" s="141"/>
      <c r="N27" s="386"/>
      <c r="O27" s="691"/>
      <c r="P27" s="682"/>
    </row>
    <row r="28" spans="1:19" ht="14.25" customHeight="1" x14ac:dyDescent="0.15">
      <c r="A28" s="648"/>
      <c r="B28" s="649"/>
      <c r="C28" s="697"/>
      <c r="D28" s="239"/>
      <c r="E28" s="684" t="s">
        <v>399</v>
      </c>
      <c r="F28" s="685"/>
      <c r="G28" s="209">
        <v>790</v>
      </c>
      <c r="H28" s="686"/>
      <c r="I28" s="687"/>
      <c r="J28" s="571" t="s">
        <v>339</v>
      </c>
      <c r="K28" s="701"/>
      <c r="L28" s="101"/>
      <c r="M28" s="141"/>
      <c r="N28" s="386"/>
      <c r="O28" s="691"/>
      <c r="P28" s="682"/>
    </row>
    <row r="29" spans="1:19" ht="14.25" customHeight="1" x14ac:dyDescent="0.15">
      <c r="A29" s="648"/>
      <c r="B29" s="649"/>
      <c r="C29" s="697" t="s">
        <v>380</v>
      </c>
      <c r="D29" s="239"/>
      <c r="E29" s="684" t="s">
        <v>400</v>
      </c>
      <c r="F29" s="685"/>
      <c r="G29" s="209">
        <v>2100</v>
      </c>
      <c r="H29" s="686"/>
      <c r="I29" s="687"/>
      <c r="J29" s="571" t="s">
        <v>339</v>
      </c>
      <c r="K29" s="701"/>
      <c r="L29" s="101"/>
      <c r="M29" s="141"/>
      <c r="N29" s="386"/>
      <c r="O29" s="691"/>
      <c r="P29" s="682"/>
    </row>
    <row r="30" spans="1:19" ht="14.25" customHeight="1" x14ac:dyDescent="0.15">
      <c r="A30" s="648"/>
      <c r="B30" s="649"/>
      <c r="C30" s="702" t="s">
        <v>382</v>
      </c>
      <c r="D30" s="703"/>
      <c r="E30" s="704" t="s">
        <v>401</v>
      </c>
      <c r="F30" s="705"/>
      <c r="G30" s="209">
        <v>2000</v>
      </c>
      <c r="H30" s="686"/>
      <c r="I30" s="706"/>
      <c r="J30" s="571" t="s">
        <v>339</v>
      </c>
      <c r="K30" s="701"/>
      <c r="L30" s="101"/>
      <c r="M30" s="141"/>
      <c r="N30" s="386"/>
      <c r="O30" s="691"/>
      <c r="P30" s="682"/>
    </row>
    <row r="31" spans="1:19" ht="14.25" customHeight="1" x14ac:dyDescent="0.15">
      <c r="A31" s="215" t="s">
        <v>88</v>
      </c>
      <c r="B31" s="341">
        <f>F16+J16+N16+R16+G31</f>
        <v>28160</v>
      </c>
      <c r="C31" s="707">
        <f>S17</f>
        <v>0</v>
      </c>
      <c r="D31" s="708"/>
      <c r="E31" s="709"/>
      <c r="F31" s="104" t="s">
        <v>89</v>
      </c>
      <c r="G31" s="599">
        <f>SUM(G19:G30)</f>
        <v>18890</v>
      </c>
      <c r="H31" s="582">
        <f>SUM(H19:I30)</f>
        <v>0</v>
      </c>
      <c r="I31" s="583"/>
      <c r="J31" s="710"/>
      <c r="K31" s="711"/>
      <c r="L31" s="711"/>
      <c r="M31" s="711"/>
      <c r="N31" s="711"/>
      <c r="O31" s="712"/>
    </row>
    <row r="32" spans="1:19" ht="12" customHeight="1" x14ac:dyDescent="0.15">
      <c r="A32" s="390" t="s">
        <v>75</v>
      </c>
      <c r="B32" s="216"/>
      <c r="C32" s="713"/>
      <c r="D32" s="1"/>
      <c r="E32" s="714"/>
      <c r="F32" s="139"/>
      <c r="G32" s="435"/>
      <c r="H32" s="715"/>
      <c r="I32" s="715"/>
      <c r="J32" s="139"/>
      <c r="K32" s="435"/>
      <c r="P32" s="139"/>
      <c r="Q32" s="714"/>
      <c r="R32" s="139"/>
      <c r="S32" s="435"/>
    </row>
    <row r="33" spans="1:19" s="717" customFormat="1" ht="14.25" customHeight="1" x14ac:dyDescent="0.2">
      <c r="A33" s="716" t="s">
        <v>402</v>
      </c>
      <c r="B33" s="500" t="s">
        <v>403</v>
      </c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</row>
    <row r="34" spans="1:19" s="717" customFormat="1" ht="14.25" customHeight="1" x14ac:dyDescent="0.2">
      <c r="A34" s="718"/>
      <c r="B34" s="719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720"/>
      <c r="S34" s="720"/>
    </row>
    <row r="35" spans="1:19" ht="15" customHeight="1" x14ac:dyDescent="0.15"/>
    <row r="36" spans="1:19" s="151" customFormat="1" ht="11.25" customHeight="1" x14ac:dyDescent="0.15"/>
    <row r="39" spans="1:19" s="357" customFormat="1" ht="11.25" customHeight="1" x14ac:dyDescent="0.15">
      <c r="A39" s="132"/>
      <c r="B39" s="132"/>
      <c r="F39" s="132"/>
      <c r="L39" s="132"/>
    </row>
    <row r="40" spans="1:19" s="721" customFormat="1" ht="11.25" customHeight="1" x14ac:dyDescent="0.15">
      <c r="C40" s="132"/>
    </row>
    <row r="41" spans="1:19" s="721" customFormat="1" ht="11.25" customHeight="1" x14ac:dyDescent="0.15">
      <c r="C41" s="132"/>
    </row>
    <row r="42" spans="1:19" ht="15" customHeight="1" x14ac:dyDescent="0.15">
      <c r="C42" s="6"/>
    </row>
    <row r="43" spans="1:19" ht="15" customHeight="1" x14ac:dyDescent="0.15">
      <c r="C43" s="6"/>
      <c r="D43" s="358"/>
    </row>
    <row r="44" spans="1:19" ht="15" customHeight="1" x14ac:dyDescent="0.15">
      <c r="C44" s="6"/>
    </row>
    <row r="45" spans="1:19" ht="15" customHeight="1" x14ac:dyDescent="0.15">
      <c r="C45" s="359"/>
      <c r="D45" s="359"/>
    </row>
    <row r="46" spans="1:19" ht="15" customHeight="1" x14ac:dyDescent="0.15"/>
    <row r="47" spans="1:19" ht="15" customHeight="1" x14ac:dyDescent="0.15"/>
    <row r="48" spans="1:19" ht="15" customHeight="1" x14ac:dyDescent="0.15"/>
    <row r="49" spans="1:12" ht="15" customHeight="1" x14ac:dyDescent="0.15"/>
    <row r="50" spans="1:12" ht="15" customHeight="1" x14ac:dyDescent="0.15"/>
    <row r="51" spans="1:12" ht="15" customHeight="1" x14ac:dyDescent="0.15">
      <c r="A51" s="722"/>
      <c r="B51" s="723"/>
      <c r="C51" s="723"/>
      <c r="D51" s="723"/>
      <c r="E51" s="724"/>
      <c r="F51" s="724"/>
      <c r="G51" s="724"/>
      <c r="H51" s="724"/>
    </row>
    <row r="52" spans="1:12" ht="15" customHeight="1" x14ac:dyDescent="0.15"/>
    <row r="53" spans="1:12" ht="15" customHeight="1" x14ac:dyDescent="0.15">
      <c r="I53" s="725"/>
      <c r="J53" s="725"/>
      <c r="K53" s="725"/>
      <c r="L53" s="725"/>
    </row>
    <row r="54" spans="1:12" ht="15" customHeight="1" x14ac:dyDescent="0.15"/>
    <row r="55" spans="1:12" ht="15" customHeight="1" x14ac:dyDescent="0.15"/>
    <row r="56" spans="1:12" ht="15" customHeight="1" x14ac:dyDescent="0.15"/>
    <row r="57" spans="1:12" ht="10.5" customHeight="1" x14ac:dyDescent="0.15">
      <c r="A57" s="725"/>
      <c r="B57" s="725"/>
      <c r="C57" s="725"/>
      <c r="D57" s="725"/>
      <c r="E57" s="725"/>
      <c r="F57" s="725"/>
      <c r="G57" s="725"/>
    </row>
    <row r="58" spans="1:12" ht="10.5" customHeight="1" x14ac:dyDescent="0.15"/>
  </sheetData>
  <mergeCells count="63">
    <mergeCell ref="E29:F29"/>
    <mergeCell ref="H29:I29"/>
    <mergeCell ref="E30:F30"/>
    <mergeCell ref="H30:I30"/>
    <mergeCell ref="H31:I31"/>
    <mergeCell ref="J31:O31"/>
    <mergeCell ref="H25:I25"/>
    <mergeCell ref="E26:F26"/>
    <mergeCell ref="H26:I26"/>
    <mergeCell ref="E27:F27"/>
    <mergeCell ref="H27:I27"/>
    <mergeCell ref="E28:F28"/>
    <mergeCell ref="H28:I28"/>
    <mergeCell ref="Q19:S24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A8:B30"/>
    <mergeCell ref="C17:C18"/>
    <mergeCell ref="D17:O17"/>
    <mergeCell ref="D18:F18"/>
    <mergeCell ref="H18:I18"/>
    <mergeCell ref="J18:O18"/>
    <mergeCell ref="E19:F19"/>
    <mergeCell ref="H19:I19"/>
    <mergeCell ref="H24:I24"/>
    <mergeCell ref="E25:F25"/>
    <mergeCell ref="A6:B7"/>
    <mergeCell ref="C6:C7"/>
    <mergeCell ref="D6:G6"/>
    <mergeCell ref="H6:K6"/>
    <mergeCell ref="L6:O6"/>
    <mergeCell ref="P6:S6"/>
    <mergeCell ref="D7:E7"/>
    <mergeCell ref="H7:I7"/>
    <mergeCell ref="L7:M7"/>
    <mergeCell ref="P7:Q7"/>
    <mergeCell ref="C5:F5"/>
    <mergeCell ref="H5:K5"/>
    <mergeCell ref="L5:M5"/>
    <mergeCell ref="N5:O5"/>
    <mergeCell ref="P5:Q5"/>
    <mergeCell ref="R5:S5"/>
    <mergeCell ref="C3:H3"/>
    <mergeCell ref="J3:K3"/>
    <mergeCell ref="L3:O4"/>
    <mergeCell ref="P3:Q3"/>
    <mergeCell ref="R3:S3"/>
    <mergeCell ref="C4:K4"/>
    <mergeCell ref="P4:Q4"/>
    <mergeCell ref="R4:S4"/>
    <mergeCell ref="Q1:S1"/>
    <mergeCell ref="C2:H2"/>
    <mergeCell ref="J2:K2"/>
    <mergeCell ref="L2:O2"/>
    <mergeCell ref="P2:Q2"/>
    <mergeCell ref="R2:S2"/>
  </mergeCells>
  <phoneticPr fontId="2"/>
  <dataValidations count="5">
    <dataValidation type="decimal" allowBlank="1" showInputMessage="1" showErrorMessage="1" sqref="H19:I30" xr:uid="{59597FBA-F54E-40FB-99A0-93A9A4756139}">
      <formula1>0</formula1>
      <formula2>G19</formula2>
    </dataValidation>
    <dataValidation type="decimal" allowBlank="1" showErrorMessage="1" errorTitle="ｴﾗｰ" error="販売店持ち部数内の枚数を入力してください。" sqref="K25:K30" xr:uid="{4E1F331B-0BC0-41A7-A79E-FC3DB75F5BB2}">
      <formula1>0</formula1>
      <formula2>#REF!</formula2>
    </dataValidation>
    <dataValidation type="decimal" allowBlank="1" showErrorMessage="1" errorTitle="ｴﾗｰ" error="販売店持ち部数内の枚数を入力してください。" sqref="K20" xr:uid="{304FDD50-035F-4771-9F5C-615922C46C41}">
      <formula1>0</formula1>
      <formula2>G24</formula2>
    </dataValidation>
    <dataValidation type="decimal" allowBlank="1" showErrorMessage="1" errorTitle="ｴﾗｰ" error="販売店持ち部数内の枚数を入力してください。" sqref="O19" xr:uid="{637411C7-9237-4A16-B560-4F0FED8A67BF}">
      <formula1>0</formula1>
      <formula2>G24</formula2>
    </dataValidation>
    <dataValidation type="decimal" allowBlank="1" showErrorMessage="1" errorTitle="ｴﾗｰ" error="販売店持ち部数内の枚数を入力してください。" sqref="K8:K9 K15 S8:S9 O8:O9 G8:G15" xr:uid="{3D9AAE24-97B1-41E0-B3D2-04CE6297F12B}">
      <formula1>0</formula1>
      <formula2>F8</formula2>
    </dataValidation>
  </dataValidations>
  <printOptions horizontalCentered="1"/>
  <pageMargins left="0.23622047244094491" right="0.23622047244094491" top="0.98425196850393704" bottom="0.51181102362204722" header="0.98425196850393704" footer="0.31496062992125984"/>
  <pageSetup paperSize="9" scale="85" orientation="landscape" r:id="rId1"/>
  <headerFooter alignWithMargins="0">
    <oddHeader>&amp;C新聞折込広告部数表・申込書</oddHeader>
    <oddFooter>&amp;C（１２）&amp;R&amp;8株式会社さきがけ折込センター
TEL018-889-8230
FAX018-829-1600</oddFooter>
  </headerFooter>
  <rowBreaks count="1" manualBreakCount="1">
    <brk id="41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秋田市</vt:lpstr>
      <vt:lpstr>潟上・男鹿・南秋・能代・山本</vt:lpstr>
      <vt:lpstr>横手・湯沢・雄勝</vt:lpstr>
      <vt:lpstr>大仙・仙北</vt:lpstr>
      <vt:lpstr>由利本荘・にかほ</vt:lpstr>
      <vt:lpstr>鹿角市・鹿角郡</vt:lpstr>
      <vt:lpstr>北秋田市・北秋田郡</vt:lpstr>
      <vt:lpstr>大館</vt:lpstr>
      <vt:lpstr>横手・湯沢・雄勝!Print_Area</vt:lpstr>
      <vt:lpstr>潟上・男鹿・南秋・能代・山本!Print_Area</vt:lpstr>
      <vt:lpstr>鹿角市・鹿角郡!Print_Area</vt:lpstr>
      <vt:lpstr>秋田市!Print_Area</vt:lpstr>
      <vt:lpstr>大館!Print_Area</vt:lpstr>
      <vt:lpstr>大仙・仙北!Print_Area</vt:lpstr>
      <vt:lpstr>北秋田市・北秋田郡!Print_Area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啓 佐々木</dc:creator>
  <cp:lastModifiedBy>啓 佐々木</cp:lastModifiedBy>
  <dcterms:created xsi:type="dcterms:W3CDTF">2024-11-18T07:38:35Z</dcterms:created>
  <dcterms:modified xsi:type="dcterms:W3CDTF">2024-11-18T07:40:31Z</dcterms:modified>
</cp:coreProperties>
</file>